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.1.2\adm\Jorge Frias\ANUAL 2026\1INICIATIVA Y PROYECTOS\"/>
    </mc:Choice>
  </mc:AlternateContent>
  <xr:revisionPtr revIDLastSave="0" documentId="13_ncr:1_{E6C08567-6B0F-4139-A222-BCD2DF2B87D5}" xr6:coauthVersionLast="47" xr6:coauthVersionMax="47" xr10:uidLastSave="{00000000-0000-0000-0000-000000000000}"/>
  <bookViews>
    <workbookView xWindow="-108" yWindow="-108" windowWidth="23256" windowHeight="12576" xr2:uid="{9F3C8C4E-0ECE-45E7-B66D-43C2624A5176}"/>
  </bookViews>
  <sheets>
    <sheet name="EGRESO" sheetId="2" r:id="rId1"/>
    <sheet name="Hoja1" sheetId="1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0" i="2" l="1"/>
  <c r="D162" i="2"/>
  <c r="D160" i="2"/>
  <c r="D154" i="2"/>
  <c r="D151" i="2" s="1"/>
  <c r="D153" i="2"/>
  <c r="D152" i="2"/>
  <c r="D134" i="2"/>
  <c r="D128" i="2"/>
  <c r="D125" i="2" s="1"/>
  <c r="D119" i="2"/>
  <c r="D118" i="2"/>
  <c r="D117" i="2"/>
  <c r="D116" i="2"/>
  <c r="C116" i="2"/>
  <c r="D115" i="2"/>
  <c r="D114" i="2"/>
  <c r="D113" i="2"/>
  <c r="D112" i="2"/>
  <c r="D111" i="2"/>
  <c r="D110" i="2"/>
  <c r="D109" i="2"/>
  <c r="D108" i="2"/>
  <c r="D107" i="2"/>
  <c r="D106" i="2"/>
  <c r="D105" i="2"/>
  <c r="D104" i="2"/>
  <c r="D103" i="2"/>
  <c r="D102" i="2"/>
  <c r="D101" i="2"/>
  <c r="D100" i="2"/>
  <c r="D99" i="2"/>
  <c r="D98" i="2"/>
  <c r="D97" i="2"/>
  <c r="D96" i="2"/>
  <c r="D95" i="2"/>
  <c r="D94" i="2"/>
  <c r="D93" i="2"/>
  <c r="C93" i="2"/>
  <c r="D92" i="2"/>
  <c r="D91" i="2"/>
  <c r="D90" i="2"/>
  <c r="D89" i="2"/>
  <c r="D88" i="2"/>
  <c r="D87" i="2"/>
  <c r="D86" i="2"/>
  <c r="D85" i="2"/>
  <c r="D84" i="2"/>
  <c r="D83" i="2"/>
  <c r="D82" i="2"/>
  <c r="D81" i="2"/>
  <c r="D80" i="2"/>
  <c r="D79" i="2"/>
  <c r="D78" i="2"/>
  <c r="D77" i="2"/>
  <c r="D76" i="2"/>
  <c r="D75" i="2"/>
  <c r="D74" i="2"/>
  <c r="D73" i="2"/>
  <c r="D72" i="2"/>
  <c r="D71" i="2"/>
  <c r="D70" i="2"/>
  <c r="D69" i="2"/>
  <c r="D68" i="2"/>
  <c r="D67" i="2"/>
  <c r="D66" i="2"/>
  <c r="D65" i="2"/>
  <c r="D64" i="2"/>
  <c r="D63" i="2"/>
  <c r="D62" i="2"/>
  <c r="D61" i="2"/>
  <c r="D60" i="2"/>
  <c r="D59" i="2"/>
  <c r="D58" i="2"/>
  <c r="D57" i="2"/>
  <c r="D56" i="2"/>
  <c r="D55" i="2"/>
  <c r="D54" i="2"/>
  <c r="D53" i="2"/>
  <c r="D52" i="2"/>
  <c r="D51" i="2"/>
  <c r="D50" i="2"/>
  <c r="D49" i="2"/>
  <c r="D48" i="2"/>
  <c r="D47" i="2"/>
  <c r="D46" i="2"/>
  <c r="D45" i="2"/>
  <c r="D44" i="2"/>
  <c r="D43" i="2"/>
  <c r="D42" i="2"/>
  <c r="D41" i="2"/>
  <c r="D39" i="2"/>
  <c r="D38" i="2"/>
  <c r="D37" i="2"/>
  <c r="D36" i="2"/>
  <c r="D35" i="2"/>
  <c r="D34" i="2"/>
  <c r="D33" i="2"/>
  <c r="D32" i="2"/>
  <c r="D31" i="2"/>
  <c r="D30" i="2"/>
  <c r="D29" i="2"/>
  <c r="C29" i="2"/>
  <c r="D28" i="2"/>
  <c r="C28" i="2"/>
  <c r="D27" i="2"/>
  <c r="D26" i="2"/>
  <c r="D25" i="2"/>
  <c r="D24" i="2"/>
  <c r="D23" i="2"/>
  <c r="D22" i="2"/>
  <c r="D21" i="2"/>
  <c r="D20" i="2"/>
  <c r="D19" i="2"/>
  <c r="D18" i="2"/>
  <c r="D17" i="2"/>
  <c r="D16" i="2"/>
  <c r="D15" i="2"/>
  <c r="D14" i="2"/>
  <c r="D13" i="2"/>
  <c r="D12" i="2"/>
  <c r="D11" i="2"/>
  <c r="D10" i="2"/>
  <c r="D9" i="2"/>
  <c r="D8" i="2"/>
  <c r="D7" i="2"/>
  <c r="D6" i="2"/>
  <c r="D5" i="2"/>
  <c r="D4" i="2" s="1"/>
  <c r="E5" i="2" l="1"/>
  <c r="F5" i="2" s="1"/>
</calcChain>
</file>

<file path=xl/sharedStrings.xml><?xml version="1.0" encoding="utf-8"?>
<sst xmlns="http://schemas.openxmlformats.org/spreadsheetml/2006/main" count="177" uniqueCount="150">
  <si>
    <t>Comité Municipal de Agua Potable y Alcantarillado de Salamanca, Gto.</t>
  </si>
  <si>
    <t>Presupuesto de Egresos para el Ejercicio Fiscal 2026</t>
  </si>
  <si>
    <t>Clasificador por Objeto del Gasto</t>
  </si>
  <si>
    <t>Importe</t>
  </si>
  <si>
    <t>COG</t>
  </si>
  <si>
    <t>Total</t>
  </si>
  <si>
    <t>Sueldos base al personal permanente</t>
  </si>
  <si>
    <t>Honorarios asimilables a salarios</t>
  </si>
  <si>
    <t>Retribución a los representantes de los trabajadores y patrones en la J.C.A.</t>
  </si>
  <si>
    <t>Primas por años de servicios efectivos prestados</t>
  </si>
  <si>
    <t>Primas de vacaciones, dominical y gratificaciones de fin de año</t>
  </si>
  <si>
    <t>Horas extraordinarias</t>
  </si>
  <si>
    <t>Compensaciones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</si>
  <si>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</si>
  <si>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</si>
  <si>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</si>
  <si>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</si>
  <si>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</si>
  <si>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</si>
  <si>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contractuales</t>
  </si>
  <si>
    <t>Apoyos a la capacitación de los servidores pública</t>
  </si>
  <si>
    <t>Otras prestaciones sociales y económicas</t>
  </si>
  <si>
    <t>Previsiones de Carácter Laboral, Ecónoma y de seguridad social</t>
  </si>
  <si>
    <t>Materiales, útiles y equipos menores de oficina</t>
  </si>
  <si>
    <t>Materiales y útiles de impresión y reproducción</t>
  </si>
  <si>
    <t>Materiales, útiles y equipos menores de tecnología de la información y común</t>
  </si>
  <si>
    <t>Material impreso e información digital</t>
  </si>
  <si>
    <t>Material de limpieza</t>
  </si>
  <si>
    <t>Productos alimenticios para personas</t>
  </si>
  <si>
    <t>Productos minerales no metálicos</t>
  </si>
  <si>
    <t>Cemento y productos de concreto</t>
  </si>
  <si>
    <t>Cal, yeso y productos de yeso</t>
  </si>
  <si>
    <t>Madera y productos de madera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</si>
  <si>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</si>
  <si>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</si>
  <si>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</si>
  <si>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</si>
  <si>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</si>
  <si>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</si>
  <si>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</si>
  <si>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</si>
  <si>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 accesorios y suministros de laboratorio</t>
  </si>
  <si>
    <t>Otros productos químicos</t>
  </si>
  <si>
    <t>Combustibles, lubricantes y aditivos</t>
  </si>
  <si>
    <t>Vestuario y uniformes</t>
  </si>
  <si>
    <t>Prendas de seguridad y protección personal</t>
  </si>
  <si>
    <t>Productos Textiles</t>
  </si>
  <si>
    <t>Herramientas menores</t>
  </si>
  <si>
    <t>Refacciones y accesorios menores de edificios</t>
  </si>
  <si>
    <t>Refacciones y accesorios menores de mobiliario y eq de admón. educ y recreación</t>
  </si>
  <si>
    <t>Refacciones y accesorios menores de mob y eq de com y tec de la inf</t>
  </si>
  <si>
    <t>Refacciones y accesorios menores de equipo e instrumentos medico y de laboratorio</t>
  </si>
  <si>
    <t>Refacciones y accesorios menores de equipo de transporte</t>
  </si>
  <si>
    <t>Refacciones y accesorios menores de maquinaria y otros equipos</t>
  </si>
  <si>
    <t>Energía eléctrica</t>
  </si>
  <si>
    <t>Telefonía tradicional</t>
  </si>
  <si>
    <t>Telefonía celular</t>
  </si>
  <si>
    <t>Servicios de telecomunicaciones y satélites</t>
  </si>
  <si>
    <t>Servicios de acceso de internet, redes y proceso de información</t>
  </si>
  <si>
    <t>Servicios postales y telegráficos</t>
  </si>
  <si>
    <t>Arrendamiento de edificios</t>
  </si>
  <si>
    <t>Arrendamiento de mobiliario y equipo de administración, educacional y recreativo</t>
  </si>
  <si>
    <t>Arrendamiento de maquinaria, otros equipos y herramientas</t>
  </si>
  <si>
    <t>Arrendamiento de activos intangibles</t>
  </si>
  <si>
    <t>Otros arrendamientos</t>
  </si>
  <si>
    <t>Servicios legales, de contabilidad, auditoria y relacionados</t>
  </si>
  <si>
    <t>Servicios de diseño, arquitectura, ingeniería y actividades relacionadas</t>
  </si>
  <si>
    <t>Servicios de consultoría admón. proceso técnico y en tecnológico  de la información</t>
  </si>
  <si>
    <t xml:space="preserve">Servicios de capacitación </t>
  </si>
  <si>
    <t>Servicios de investigación científica y desarrollo</t>
  </si>
  <si>
    <t>Servicios de apoyo administración traducción fotocopiado de impresión</t>
  </si>
  <si>
    <t>Servicios de vigilancia</t>
  </si>
  <si>
    <t>Servicios profesionales, científico y técnicos integrales</t>
  </si>
  <si>
    <t>Servicios financieros y bancarios</t>
  </si>
  <si>
    <t>Servicios de recaudación, traslado y custodia de valores</t>
  </si>
  <si>
    <t>Seguros de responsabilidad patrimonial y fianzas</t>
  </si>
  <si>
    <t>Seguro de bienes patrimoniales</t>
  </si>
  <si>
    <t>Fletes y maniobras</t>
  </si>
  <si>
    <t>Conservación y mantenimiento menor de inmuebles</t>
  </si>
  <si>
    <t>Instrumentos repara ración y mantenimiento de mob y eq de admin educ y recr</t>
  </si>
  <si>
    <t>Instrumentos repar y mant de mob y eq de com y tec de la investigación</t>
  </si>
  <si>
    <t>Reparación y mantenimiento de equipo de transporte</t>
  </si>
  <si>
    <t>Instrumentos, reparación y mant de maq, otros eqs y herramienta</t>
  </si>
  <si>
    <t>Servicios de limpieza y manejo de desechos</t>
  </si>
  <si>
    <t>Servicios de jardinería y fumigación</t>
  </si>
  <si>
    <t>Difusión para radio tv y otros medios de msn sobre pro y actividades gub</t>
  </si>
  <si>
    <t>Difusión para radio, tv y otros medios de msn comerciales para pro vta bienes servicios</t>
  </si>
  <si>
    <t>Servicios de la industria fílmica, del sonido y del video</t>
  </si>
  <si>
    <t>Pasajes aéreos</t>
  </si>
  <si>
    <t>Pasajes terrestres</t>
  </si>
  <si>
    <t>Viáticos en el país</t>
  </si>
  <si>
    <t>Viáticos en el extranjero</t>
  </si>
  <si>
    <t>Gastos de orden social y cultural</t>
  </si>
  <si>
    <t>Congresos y convenciones</t>
  </si>
  <si>
    <t>Gastos de representación</t>
  </si>
  <si>
    <t>Impuestos y derechos</t>
  </si>
  <si>
    <t>Otros gastos por responsabilidades</t>
  </si>
  <si>
    <t>Impuesto sobre nomina y otros que se derive de una relación lab</t>
  </si>
  <si>
    <t>Ayudas sociales a personas</t>
  </si>
  <si>
    <t>Muebles de oficina y estantería</t>
  </si>
  <si>
    <t>Equipo de computo y de tecnologías de la información</t>
  </si>
  <si>
    <t>Cámaras fotográficas y de video</t>
  </si>
  <si>
    <t>Instrumental medico y de laboratorio</t>
  </si>
  <si>
    <t>Vehículos y equipo terrestre</t>
  </si>
  <si>
    <t>Carrocerías y remolques</t>
  </si>
  <si>
    <t>Otro equipo de transporte</t>
  </si>
  <si>
    <t>Maquinaria y equipo industrial</t>
  </si>
  <si>
    <t>Sistema de aire acondicionados, calefacciones y de refrigeración indus y com</t>
  </si>
  <si>
    <t>Equipo de comunicación y telecomunicación</t>
  </si>
  <si>
    <t>Equipo de generación eléctrica, aparatos y accesorios eléctricos</t>
  </si>
  <si>
    <t>Herramientas y maquinas-herramienta</t>
  </si>
  <si>
    <t>Edificios no residenciales</t>
  </si>
  <si>
    <t>Software</t>
  </si>
  <si>
    <t>Licencias informáticas e intelectuales</t>
  </si>
  <si>
    <t>Instalaciones y equipamiento en construcciones</t>
  </si>
  <si>
    <t>Otras erogaciones especiales</t>
  </si>
  <si>
    <t>ADEFAS</t>
  </si>
  <si>
    <t xml:space="preserve"> Comité Municipal de Agua Potable y Alcantarillado de Salamanca, Gto.</t>
  </si>
  <si>
    <t>Clasificación Administrativa</t>
  </si>
  <si>
    <t>Clave</t>
  </si>
  <si>
    <t>Órgano Ejecutivo Municipal</t>
  </si>
  <si>
    <t>31120-</t>
  </si>
  <si>
    <t>Otras Entidades Paraestatales y organismos</t>
  </si>
  <si>
    <t>31120-M26A010000</t>
  </si>
  <si>
    <t>Comité Municipal de Agua Potable y Alcantarillado de Salamanca</t>
  </si>
  <si>
    <t>Clasificador Funcional del Gasto</t>
  </si>
  <si>
    <t>Finalidad</t>
  </si>
  <si>
    <t xml:space="preserve">212 Administración de Agua </t>
  </si>
  <si>
    <t>Función</t>
  </si>
  <si>
    <t>Subfunción</t>
  </si>
  <si>
    <t>213 Ordenamiento de Agua Residuales, Drenaje y Alcantarillado</t>
  </si>
  <si>
    <t xml:space="preserve">223 Abastecimiento de Agua </t>
  </si>
  <si>
    <t>Clasificación por Tipo de Gasto</t>
  </si>
  <si>
    <t>Gasto Corriente</t>
  </si>
  <si>
    <t>Gasto de Capital</t>
  </si>
  <si>
    <t>Amortización de la deuda y disminución de pasivos</t>
  </si>
  <si>
    <t>Clasificación Programática</t>
  </si>
  <si>
    <t>Clasificación</t>
  </si>
  <si>
    <t>Programa</t>
  </si>
  <si>
    <t>E0003</t>
  </si>
  <si>
    <t xml:space="preserve">Prestación de Servicios Públicos </t>
  </si>
  <si>
    <t>M0001</t>
  </si>
  <si>
    <t xml:space="preserve">Apoyo para el desarrollo de las Funciones de gobierno </t>
  </si>
  <si>
    <t>K0001</t>
  </si>
  <si>
    <t xml:space="preserve">Proyectos de Inversión en Infraestructura y obra Pública </t>
  </si>
  <si>
    <t>Clasificación por Fuente de Financiamiento</t>
  </si>
  <si>
    <t>1426700000 Recursos propios 2026</t>
  </si>
  <si>
    <t>14267010000 Recursos propios 2026</t>
  </si>
  <si>
    <t>14267020000 Recursos propios 2026</t>
  </si>
  <si>
    <t>14267040000 Recursos propios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</si>
</sst>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  <font>
      <sz val="10"/>
      <color theme="0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800000"/>
        <bgColor indexed="64"/>
      </patternFill>
    </fill>
    <fill>
      <patternFill patternType="solid">
        <fgColor theme="0"/>
        <bgColor indexed="64"/>
      </patternFill>
    </fill>
  </fills>
  <borders count="3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/>
  </cellStyleXfs>
  <cellXfs count="105">
    <xf numFmtId="0" fontId="0" fillId="0" borderId="0" xfId="0"/>
    <xf numFmtId="0" fontId="3" fillId="0" borderId="0" xfId="0" applyFont="1"/>
    <xf numFmtId="0" fontId="2" fillId="2" borderId="0" xfId="0" applyFont="1" applyFill="1" applyAlignment="1">
      <alignment horizontal="center" vertical="distributed"/>
    </xf>
    <xf numFmtId="0" fontId="2" fillId="2" borderId="8" xfId="0" applyFont="1" applyFill="1" applyBorder="1" applyAlignment="1">
      <alignment horizontal="center" vertical="distributed"/>
    </xf>
    <xf numFmtId="0" fontId="2" fillId="2" borderId="9" xfId="0" applyFont="1" applyFill="1" applyBorder="1" applyAlignment="1">
      <alignment horizontal="center"/>
    </xf>
    <xf numFmtId="43" fontId="2" fillId="2" borderId="8" xfId="1" applyFont="1" applyFill="1" applyBorder="1" applyAlignment="1">
      <alignment horizontal="center" vertical="top" wrapText="1"/>
    </xf>
    <xf numFmtId="39" fontId="4" fillId="0" borderId="0" xfId="0" applyNumberFormat="1" applyFont="1"/>
    <xf numFmtId="43" fontId="5" fillId="0" borderId="0" xfId="0" applyNumberFormat="1" applyFont="1"/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4" fontId="7" fillId="0" borderId="0" xfId="0" applyNumberFormat="1" applyFont="1"/>
    <xf numFmtId="43" fontId="7" fillId="0" borderId="0" xfId="0" applyNumberFormat="1" applyFont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vertical="center"/>
    </xf>
    <xf numFmtId="4" fontId="6" fillId="0" borderId="12" xfId="0" applyNumberFormat="1" applyFont="1" applyBorder="1" applyAlignment="1">
      <alignment vertical="center"/>
    </xf>
    <xf numFmtId="0" fontId="6" fillId="3" borderId="12" xfId="0" applyFont="1" applyFill="1" applyBorder="1" applyAlignment="1">
      <alignment horizontal="center" vertical="center"/>
    </xf>
    <xf numFmtId="0" fontId="3" fillId="0" borderId="13" xfId="0" applyFont="1" applyBorder="1"/>
    <xf numFmtId="0" fontId="3" fillId="3" borderId="13" xfId="0" applyFont="1" applyFill="1" applyBorder="1"/>
    <xf numFmtId="0" fontId="6" fillId="0" borderId="14" xfId="0" applyFont="1" applyBorder="1" applyAlignment="1">
      <alignment horizontal="center" vertical="center"/>
    </xf>
    <xf numFmtId="0" fontId="6" fillId="0" borderId="15" xfId="0" applyFont="1" applyBorder="1" applyAlignment="1">
      <alignment vertical="center"/>
    </xf>
    <xf numFmtId="4" fontId="6" fillId="0" borderId="14" xfId="0" applyNumberFormat="1" applyFont="1" applyBorder="1" applyAlignment="1">
      <alignment vertical="center"/>
    </xf>
    <xf numFmtId="0" fontId="6" fillId="0" borderId="16" xfId="0" applyFont="1" applyBorder="1" applyAlignment="1">
      <alignment horizontal="center" vertical="center"/>
    </xf>
    <xf numFmtId="0" fontId="6" fillId="0" borderId="16" xfId="0" applyFont="1" applyBorder="1" applyAlignment="1">
      <alignment vertical="center"/>
    </xf>
    <xf numFmtId="4" fontId="6" fillId="0" borderId="16" xfId="0" applyNumberFormat="1" applyFont="1" applyBorder="1" applyAlignment="1">
      <alignment vertical="center"/>
    </xf>
    <xf numFmtId="0" fontId="3" fillId="0" borderId="0" xfId="0" applyFont="1" applyAlignment="1">
      <alignment horizontal="center"/>
    </xf>
    <xf numFmtId="4" fontId="3" fillId="0" borderId="0" xfId="0" applyNumberFormat="1" applyFont="1"/>
    <xf numFmtId="0" fontId="8" fillId="0" borderId="0" xfId="0" applyFont="1" applyAlignment="1">
      <alignment horizontal="justify"/>
    </xf>
    <xf numFmtId="0" fontId="2" fillId="2" borderId="7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 vertical="top" wrapText="1"/>
    </xf>
    <xf numFmtId="0" fontId="2" fillId="2" borderId="8" xfId="0" applyFont="1" applyFill="1" applyBorder="1" applyAlignment="1">
      <alignment horizontal="center"/>
    </xf>
    <xf numFmtId="43" fontId="2" fillId="2" borderId="8" xfId="0" applyNumberFormat="1" applyFont="1" applyFill="1" applyBorder="1" applyAlignment="1">
      <alignment horizontal="center" vertical="top" wrapText="1"/>
    </xf>
    <xf numFmtId="0" fontId="8" fillId="0" borderId="20" xfId="0" applyFont="1" applyBorder="1" applyAlignment="1">
      <alignment horizontal="justify" vertical="top" wrapText="1"/>
    </xf>
    <xf numFmtId="0" fontId="8" fillId="0" borderId="21" xfId="0" applyFont="1" applyBorder="1" applyAlignment="1">
      <alignment horizontal="justify" vertical="top" wrapText="1"/>
    </xf>
    <xf numFmtId="0" fontId="8" fillId="0" borderId="12" xfId="0" applyFont="1" applyBorder="1" applyAlignment="1">
      <alignment horizontal="center" vertical="top" wrapText="1"/>
    </xf>
    <xf numFmtId="0" fontId="8" fillId="0" borderId="13" xfId="0" applyFont="1" applyBorder="1" applyAlignment="1">
      <alignment horizontal="justify" vertical="top" wrapText="1"/>
    </xf>
    <xf numFmtId="43" fontId="8" fillId="0" borderId="12" xfId="1" applyFont="1" applyFill="1" applyBorder="1" applyAlignment="1">
      <alignment horizontal="justify" vertical="top" wrapText="1"/>
    </xf>
    <xf numFmtId="0" fontId="8" fillId="0" borderId="14" xfId="0" applyFont="1" applyBorder="1" applyAlignment="1">
      <alignment horizontal="center" vertical="top" wrapText="1"/>
    </xf>
    <xf numFmtId="0" fontId="8" fillId="0" borderId="15" xfId="0" applyFont="1" applyBorder="1" applyAlignment="1">
      <alignment horizontal="justify" vertical="top" wrapText="1"/>
    </xf>
    <xf numFmtId="43" fontId="8" fillId="0" borderId="14" xfId="1" applyFont="1" applyFill="1" applyBorder="1" applyAlignment="1">
      <alignment horizontal="justify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justify" vertical="top" wrapText="1"/>
    </xf>
    <xf numFmtId="43" fontId="8" fillId="0" borderId="0" xfId="1" applyFont="1" applyFill="1" applyBorder="1" applyAlignment="1">
      <alignment horizontal="justify" vertical="top" wrapText="1"/>
    </xf>
    <xf numFmtId="0" fontId="3" fillId="0" borderId="23" xfId="0" applyFont="1" applyBorder="1" applyAlignment="1">
      <alignment horizontal="center" vertical="center" wrapText="1"/>
    </xf>
    <xf numFmtId="0" fontId="3" fillId="0" borderId="26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justify" vertical="center" wrapText="1"/>
    </xf>
    <xf numFmtId="43" fontId="3" fillId="0" borderId="28" xfId="1" applyFont="1" applyBorder="1" applyAlignment="1">
      <alignment vertical="center"/>
    </xf>
    <xf numFmtId="43" fontId="8" fillId="0" borderId="0" xfId="0" applyNumberFormat="1" applyFont="1" applyAlignment="1">
      <alignment horizontal="justify" vertical="top" wrapText="1"/>
    </xf>
    <xf numFmtId="43" fontId="3" fillId="0" borderId="0" xfId="0" applyNumberFormat="1" applyFont="1"/>
    <xf numFmtId="0" fontId="2" fillId="2" borderId="6" xfId="0" applyFont="1" applyFill="1" applyBorder="1" applyAlignment="1">
      <alignment horizontal="center"/>
    </xf>
    <xf numFmtId="43" fontId="2" fillId="2" borderId="33" xfId="0" applyNumberFormat="1" applyFont="1" applyFill="1" applyBorder="1" applyAlignment="1">
      <alignment horizontal="center" vertical="top" wrapText="1"/>
    </xf>
    <xf numFmtId="43" fontId="3" fillId="0" borderId="0" xfId="1" applyFont="1"/>
    <xf numFmtId="0" fontId="3" fillId="0" borderId="10" xfId="0" applyFont="1" applyBorder="1" applyAlignment="1">
      <alignment horizontal="center"/>
    </xf>
    <xf numFmtId="43" fontId="8" fillId="0" borderId="20" xfId="0" applyNumberFormat="1" applyFont="1" applyBorder="1" applyAlignment="1">
      <alignment horizontal="justify" vertical="top" wrapText="1"/>
    </xf>
    <xf numFmtId="0" fontId="3" fillId="0" borderId="12" xfId="0" applyFont="1" applyBorder="1" applyAlignment="1">
      <alignment horizontal="center"/>
    </xf>
    <xf numFmtId="43" fontId="8" fillId="0" borderId="12" xfId="0" applyNumberFormat="1" applyFont="1" applyBorder="1" applyAlignment="1">
      <alignment horizontal="justify" vertical="top" wrapText="1"/>
    </xf>
    <xf numFmtId="0" fontId="3" fillId="0" borderId="14" xfId="0" applyFont="1" applyBorder="1" applyAlignment="1">
      <alignment horizontal="center"/>
    </xf>
    <xf numFmtId="43" fontId="8" fillId="0" borderId="14" xfId="0" applyNumberFormat="1" applyFont="1" applyBorder="1" applyAlignment="1">
      <alignment horizontal="justify" vertical="top" wrapText="1"/>
    </xf>
    <xf numFmtId="43" fontId="8" fillId="0" borderId="0" xfId="1" applyFont="1"/>
    <xf numFmtId="0" fontId="8" fillId="0" borderId="0" xfId="2" applyAlignment="1">
      <alignment horizontal="left"/>
    </xf>
    <xf numFmtId="0" fontId="7" fillId="2" borderId="6" xfId="0" applyFont="1" applyFill="1" applyBorder="1"/>
    <xf numFmtId="0" fontId="9" fillId="0" borderId="0" xfId="2" applyFont="1" applyAlignment="1">
      <alignment horizontal="left"/>
    </xf>
    <xf numFmtId="0" fontId="3" fillId="0" borderId="10" xfId="0" applyFont="1" applyBorder="1"/>
    <xf numFmtId="0" fontId="9" fillId="0" borderId="21" xfId="0" applyFont="1" applyBorder="1" applyAlignment="1">
      <alignment horizontal="center" vertical="top" wrapText="1"/>
    </xf>
    <xf numFmtId="43" fontId="9" fillId="0" borderId="10" xfId="0" applyNumberFormat="1" applyFont="1" applyBorder="1" applyAlignment="1">
      <alignment horizontal="center" vertical="top" wrapText="1"/>
    </xf>
    <xf numFmtId="0" fontId="3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justify" vertical="center" wrapText="1"/>
    </xf>
    <xf numFmtId="43" fontId="3" fillId="0" borderId="9" xfId="1" applyFont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8" fillId="0" borderId="13" xfId="0" applyFont="1" applyBorder="1" applyAlignment="1">
      <alignment horizontal="justify" vertical="center" wrapText="1"/>
    </xf>
    <xf numFmtId="43" fontId="3" fillId="0" borderId="35" xfId="1" applyFont="1" applyBorder="1" applyAlignment="1">
      <alignment vertical="center"/>
    </xf>
    <xf numFmtId="0" fontId="3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justify" vertical="center" wrapText="1"/>
    </xf>
    <xf numFmtId="43" fontId="3" fillId="0" borderId="14" xfId="1" applyFont="1" applyBorder="1" applyAlignment="1">
      <alignment vertical="center"/>
    </xf>
    <xf numFmtId="43" fontId="8" fillId="3" borderId="0" xfId="0" applyNumberFormat="1" applyFont="1" applyFill="1" applyAlignment="1">
      <alignment horizontal="justify" vertical="top" wrapText="1"/>
    </xf>
    <xf numFmtId="0" fontId="3" fillId="0" borderId="26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43" fontId="3" fillId="0" borderId="36" xfId="1" applyFont="1" applyBorder="1" applyAlignment="1">
      <alignment vertical="center"/>
    </xf>
    <xf numFmtId="0" fontId="2" fillId="2" borderId="34" xfId="0" applyFont="1" applyFill="1" applyBorder="1" applyAlignment="1">
      <alignment horizontal="center" vertical="top" wrapText="1"/>
    </xf>
    <xf numFmtId="0" fontId="2" fillId="2" borderId="30" xfId="0" applyFont="1" applyFill="1" applyBorder="1" applyAlignment="1">
      <alignment horizontal="center" vertical="top" wrapText="1"/>
    </xf>
    <xf numFmtId="0" fontId="2" fillId="2" borderId="31" xfId="0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2" fillId="2" borderId="7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distributed"/>
    </xf>
    <xf numFmtId="0" fontId="2" fillId="2" borderId="2" xfId="0" applyFont="1" applyFill="1" applyBorder="1" applyAlignment="1">
      <alignment horizontal="center" vertical="distributed"/>
    </xf>
    <xf numFmtId="0" fontId="2" fillId="2" borderId="3" xfId="0" applyFont="1" applyFill="1" applyBorder="1" applyAlignment="1">
      <alignment horizontal="center" vertical="distributed"/>
    </xf>
    <xf numFmtId="0" fontId="2" fillId="2" borderId="22" xfId="0" applyFont="1" applyFill="1" applyBorder="1" applyAlignment="1">
      <alignment horizontal="center" vertical="top" wrapText="1"/>
    </xf>
    <xf numFmtId="0" fontId="8" fillId="0" borderId="24" xfId="0" applyFont="1" applyBorder="1" applyAlignment="1">
      <alignment horizontal="center" vertical="center" wrapText="1"/>
    </xf>
    <xf numFmtId="0" fontId="8" fillId="0" borderId="27" xfId="0" applyFont="1" applyBorder="1" applyAlignment="1">
      <alignment horizontal="center" vertical="center" wrapText="1"/>
    </xf>
    <xf numFmtId="0" fontId="8" fillId="0" borderId="30" xfId="0" applyFont="1" applyBorder="1" applyAlignment="1">
      <alignment horizontal="center" vertical="center" wrapText="1"/>
    </xf>
    <xf numFmtId="43" fontId="3" fillId="0" borderId="25" xfId="1" applyFont="1" applyBorder="1" applyAlignment="1">
      <alignment horizontal="center" vertical="center"/>
    </xf>
    <xf numFmtId="43" fontId="3" fillId="0" borderId="28" xfId="1" applyFont="1" applyBorder="1" applyAlignment="1">
      <alignment horizontal="center" vertical="center"/>
    </xf>
    <xf numFmtId="43" fontId="3" fillId="0" borderId="31" xfId="1" applyFont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top" wrapText="1"/>
    </xf>
    <xf numFmtId="0" fontId="2" fillId="2" borderId="18" xfId="0" applyFont="1" applyFill="1" applyBorder="1" applyAlignment="1">
      <alignment horizontal="center" vertical="top" wrapText="1"/>
    </xf>
    <xf numFmtId="0" fontId="2" fillId="2" borderId="19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4" xfId="0" applyFont="1" applyFill="1" applyBorder="1" applyAlignment="1">
      <alignment horizontal="center" vertical="distributed"/>
    </xf>
    <xf numFmtId="0" fontId="2" fillId="2" borderId="0" xfId="0" applyFont="1" applyFill="1" applyAlignment="1">
      <alignment horizontal="center" vertical="distributed"/>
    </xf>
    <xf numFmtId="0" fontId="2" fillId="2" borderId="5" xfId="0" applyFont="1" applyFill="1" applyBorder="1" applyAlignment="1">
      <alignment horizontal="center" vertical="distributed"/>
    </xf>
    <xf numFmtId="0" fontId="2" fillId="2" borderId="6" xfId="0" applyFont="1" applyFill="1" applyBorder="1" applyAlignment="1">
      <alignment horizontal="center" vertical="distributed"/>
    </xf>
    <xf numFmtId="0" fontId="2" fillId="2" borderId="7" xfId="0" applyFont="1" applyFill="1" applyBorder="1" applyAlignment="1">
      <alignment horizontal="center" vertical="distributed"/>
    </xf>
  </cellXfs>
  <cellStyles count="3">
    <cellStyle name="Millares" xfId="1" builtinId="3"/>
    <cellStyle name="Normal" xfId="0" builtinId="0"/>
    <cellStyle name="Normal 3 2" xfId="2" xr:uid="{53D3FF11-F1DA-4EAE-B164-B29AFB7247B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388620</xdr:colOff>
      <xdr:row>0</xdr:row>
      <xdr:rowOff>76200</xdr:rowOff>
    </xdr:from>
    <xdr:to>
      <xdr:col>2</xdr:col>
      <xdr:colOff>53340</xdr:colOff>
      <xdr:row>2</xdr:row>
      <xdr:rowOff>154551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34BB7316-F7A5-44F1-BA11-0E88CE53C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73480" y="76200"/>
          <a:ext cx="533400" cy="45935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139700</xdr:colOff>
      <xdr:row>36</xdr:row>
      <xdr:rowOff>127000</xdr:rowOff>
    </xdr:from>
    <xdr:to>
      <xdr:col>16</xdr:col>
      <xdr:colOff>673100</xdr:colOff>
      <xdr:row>69</xdr:row>
      <xdr:rowOff>76200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9A2422C-B56D-ADDB-C027-84394BC5A1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r="27724" b="41841"/>
        <a:stretch>
          <a:fillRect/>
        </a:stretch>
      </xdr:blipFill>
      <xdr:spPr>
        <a:xfrm>
          <a:off x="139700" y="6527800"/>
          <a:ext cx="13131800" cy="58166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16</xdr:col>
      <xdr:colOff>754900</xdr:colOff>
      <xdr:row>30</xdr:row>
      <xdr:rowOff>165100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20D64DC-48D6-87A8-56F2-260B4249E8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r="20059" b="41474"/>
        <a:stretch>
          <a:fillRect/>
        </a:stretch>
      </xdr:blipFill>
      <xdr:spPr>
        <a:xfrm>
          <a:off x="0" y="0"/>
          <a:ext cx="13353300" cy="5499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cast\OneDrive\Desktop\Hoja%20de%20c&#225;lculo%20en%20C%20%20Users%20ecast%20OneDrive%20Desktop%20EXPOSICION%20DE%20MOTIVOS%202026%20presupuesto%20de%20egresos%20para%20el%20ejercicio%20fiscal%202026%20edit.xlsx" TargetMode="External"/><Relationship Id="rId1" Type="http://schemas.openxmlformats.org/officeDocument/2006/relationships/externalLinkPath" Target="/Users/ecast/OneDrive/Desktop/Hoja%20de%20c&#225;lculo%20en%20C%20%20Users%20ecast%20OneDrive%20Desktop%20EXPOSICION%20DE%20MOTIVOS%202026%20presupuesto%20de%20egresos%20para%20el%20ejercicio%20fiscal%202026%20edi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respto "/>
      <sheetName val="CAP 1000"/>
      <sheetName val="CONSEJO"/>
      <sheetName val="TOPE CAP 1000"/>
      <sheetName val="PRESUPUESTO COG"/>
      <sheetName val="Resumen x capitulo"/>
    </sheetNames>
    <sheetDataSet>
      <sheetData sheetId="0">
        <row r="5">
          <cell r="N5">
            <v>311810355.72049403</v>
          </cell>
        </row>
        <row r="6">
          <cell r="N6">
            <v>61378611.700000018</v>
          </cell>
        </row>
        <row r="7">
          <cell r="N7">
            <v>5666787.1699999999</v>
          </cell>
        </row>
        <row r="8">
          <cell r="N8">
            <v>223000</v>
          </cell>
        </row>
        <row r="9">
          <cell r="N9">
            <v>300000</v>
          </cell>
        </row>
        <row r="10">
          <cell r="N10">
            <v>8000</v>
          </cell>
        </row>
        <row r="11">
          <cell r="N11">
            <v>0</v>
          </cell>
        </row>
        <row r="12">
          <cell r="N12">
            <v>1000000</v>
          </cell>
        </row>
        <row r="13">
          <cell r="N13">
            <v>2931896.9497999991</v>
          </cell>
        </row>
        <row r="14">
          <cell r="N14">
            <v>153000</v>
          </cell>
        </row>
        <row r="15">
          <cell r="N15">
            <v>7062744.3599999994</v>
          </cell>
        </row>
        <row r="16">
          <cell r="N16">
            <v>2315000</v>
          </cell>
        </row>
        <row r="17">
          <cell r="N17">
            <v>1049500</v>
          </cell>
        </row>
        <row r="18">
          <cell r="N18">
            <v>198000</v>
          </cell>
        </row>
        <row r="19">
          <cell r="N19">
            <v>30000</v>
          </cell>
        </row>
        <row r="20">
          <cell r="N20">
            <v>11048150.106000004</v>
          </cell>
        </row>
        <row r="21">
          <cell r="N21">
            <v>5646832.276399998</v>
          </cell>
        </row>
        <row r="22">
          <cell r="N22">
            <v>5953725.3349000011</v>
          </cell>
        </row>
        <row r="23">
          <cell r="N23">
            <v>800000</v>
          </cell>
        </row>
        <row r="24">
          <cell r="N24">
            <v>4910288.9359999998</v>
          </cell>
        </row>
        <row r="25">
          <cell r="N25">
            <v>406560.65200000012</v>
          </cell>
        </row>
        <row r="26">
          <cell r="N26">
            <v>4000000</v>
          </cell>
        </row>
        <row r="27">
          <cell r="N27">
            <v>240000</v>
          </cell>
        </row>
        <row r="28">
          <cell r="N28">
            <v>130800</v>
          </cell>
        </row>
        <row r="29">
          <cell r="N29">
            <v>0</v>
          </cell>
        </row>
        <row r="30">
          <cell r="N30">
            <v>2750000</v>
          </cell>
        </row>
        <row r="31">
          <cell r="N31">
            <v>8536630</v>
          </cell>
        </row>
        <row r="32">
          <cell r="N32">
            <v>470000</v>
          </cell>
        </row>
        <row r="33">
          <cell r="N33">
            <v>210000</v>
          </cell>
        </row>
        <row r="34">
          <cell r="N34">
            <v>110000</v>
          </cell>
        </row>
        <row r="35">
          <cell r="N35">
            <v>100000</v>
          </cell>
        </row>
        <row r="36">
          <cell r="N36">
            <v>826273</v>
          </cell>
        </row>
        <row r="37">
          <cell r="N37">
            <v>166225</v>
          </cell>
        </row>
        <row r="38">
          <cell r="N38">
            <v>139290</v>
          </cell>
        </row>
        <row r="39">
          <cell r="N39">
            <v>392290</v>
          </cell>
        </row>
        <row r="40">
          <cell r="N40">
            <v>260863</v>
          </cell>
        </row>
        <row r="41">
          <cell r="N41">
            <v>636613</v>
          </cell>
        </row>
        <row r="42">
          <cell r="N42">
            <v>1139258</v>
          </cell>
        </row>
        <row r="43">
          <cell r="N43">
            <v>250000</v>
          </cell>
        </row>
        <row r="44">
          <cell r="C44" t="str">
            <v>Productos Quimicos, farmacéuticos y de Laboratorio</v>
          </cell>
          <cell r="N44">
            <v>95000</v>
          </cell>
        </row>
        <row r="45">
          <cell r="C45" t="str">
            <v xml:space="preserve">Mercancias para su distribución a la población </v>
          </cell>
          <cell r="N45">
            <v>300000</v>
          </cell>
        </row>
        <row r="46">
          <cell r="N46">
            <v>2780000</v>
          </cell>
        </row>
        <row r="47">
          <cell r="N47">
            <v>4700000</v>
          </cell>
        </row>
        <row r="48">
          <cell r="N48">
            <v>8000</v>
          </cell>
        </row>
        <row r="49">
          <cell r="N49">
            <v>76000</v>
          </cell>
        </row>
        <row r="50">
          <cell r="N50">
            <v>5258750</v>
          </cell>
        </row>
        <row r="51">
          <cell r="N51">
            <v>2504750</v>
          </cell>
        </row>
        <row r="52">
          <cell r="N52">
            <v>26450</v>
          </cell>
        </row>
        <row r="53">
          <cell r="N53">
            <v>16932500</v>
          </cell>
        </row>
        <row r="54">
          <cell r="N54">
            <v>800000</v>
          </cell>
        </row>
        <row r="55">
          <cell r="N55">
            <v>33000</v>
          </cell>
        </row>
        <row r="58">
          <cell r="N58">
            <v>30000</v>
          </cell>
        </row>
        <row r="59">
          <cell r="N59">
            <v>300000</v>
          </cell>
        </row>
        <row r="60">
          <cell r="N60">
            <v>1420000</v>
          </cell>
        </row>
        <row r="61">
          <cell r="N61">
            <v>7445750</v>
          </cell>
        </row>
        <row r="62">
          <cell r="N62">
            <v>1875000</v>
          </cell>
        </row>
        <row r="63">
          <cell r="N63">
            <v>2163375</v>
          </cell>
        </row>
        <row r="64">
          <cell r="N64">
            <v>676125</v>
          </cell>
        </row>
        <row r="65">
          <cell r="N65">
            <v>673450</v>
          </cell>
        </row>
        <row r="66">
          <cell r="N66">
            <v>201500</v>
          </cell>
        </row>
        <row r="67">
          <cell r="N67">
            <v>70000</v>
          </cell>
        </row>
        <row r="68">
          <cell r="N68">
            <v>917625</v>
          </cell>
        </row>
        <row r="69">
          <cell r="N69">
            <v>105000</v>
          </cell>
        </row>
        <row r="70">
          <cell r="N70">
            <v>50000</v>
          </cell>
        </row>
        <row r="71">
          <cell r="N71">
            <v>680000</v>
          </cell>
        </row>
        <row r="72">
          <cell r="N72">
            <v>92000</v>
          </cell>
        </row>
        <row r="73">
          <cell r="N73">
            <v>2008375</v>
          </cell>
        </row>
        <row r="74">
          <cell r="N74">
            <v>4164500</v>
          </cell>
        </row>
        <row r="75">
          <cell r="N75">
            <v>37062000</v>
          </cell>
        </row>
        <row r="76">
          <cell r="N76">
            <v>330000</v>
          </cell>
        </row>
        <row r="77">
          <cell r="N77">
            <v>400000</v>
          </cell>
        </row>
        <row r="78">
          <cell r="N78">
            <v>69000</v>
          </cell>
        </row>
        <row r="79">
          <cell r="N79">
            <v>180000</v>
          </cell>
        </row>
        <row r="80">
          <cell r="N80">
            <v>15000</v>
          </cell>
        </row>
        <row r="82">
          <cell r="N82">
            <v>280000</v>
          </cell>
        </row>
        <row r="83">
          <cell r="N83">
            <v>350000</v>
          </cell>
        </row>
        <row r="84">
          <cell r="N84">
            <v>170000</v>
          </cell>
        </row>
        <row r="85">
          <cell r="N85">
            <v>1100000</v>
          </cell>
        </row>
        <row r="86">
          <cell r="N86">
            <v>6000</v>
          </cell>
        </row>
        <row r="87">
          <cell r="N87">
            <v>500000</v>
          </cell>
        </row>
        <row r="88">
          <cell r="N88">
            <v>50000</v>
          </cell>
        </row>
        <row r="89">
          <cell r="N89">
            <v>500000</v>
          </cell>
        </row>
        <row r="90">
          <cell r="N90">
            <v>5020000</v>
          </cell>
        </row>
        <row r="91">
          <cell r="N91">
            <v>560000</v>
          </cell>
        </row>
        <row r="93">
          <cell r="N93">
            <v>300000</v>
          </cell>
        </row>
        <row r="94">
          <cell r="N94">
            <v>220000</v>
          </cell>
        </row>
        <row r="95">
          <cell r="N95">
            <v>50000</v>
          </cell>
        </row>
        <row r="96">
          <cell r="N96">
            <v>9300000</v>
          </cell>
        </row>
        <row r="97">
          <cell r="N97">
            <v>930000</v>
          </cell>
        </row>
        <row r="99">
          <cell r="N99">
            <v>600000</v>
          </cell>
        </row>
        <row r="100">
          <cell r="N100">
            <v>1000000</v>
          </cell>
        </row>
        <row r="101">
          <cell r="N101">
            <v>230000</v>
          </cell>
        </row>
        <row r="102">
          <cell r="N102">
            <v>1293000</v>
          </cell>
        </row>
        <row r="103">
          <cell r="N103">
            <v>215000</v>
          </cell>
        </row>
        <row r="104">
          <cell r="N104">
            <v>1150000</v>
          </cell>
        </row>
        <row r="105">
          <cell r="N105">
            <v>100000</v>
          </cell>
        </row>
        <row r="106">
          <cell r="N106">
            <v>272000</v>
          </cell>
        </row>
        <row r="107">
          <cell r="N107">
            <v>2934500</v>
          </cell>
        </row>
        <row r="108">
          <cell r="N108">
            <v>1945625</v>
          </cell>
        </row>
        <row r="109">
          <cell r="N109">
            <v>10207500</v>
          </cell>
        </row>
        <row r="110">
          <cell r="N110">
            <v>2477000</v>
          </cell>
        </row>
        <row r="111">
          <cell r="N111">
            <v>100000</v>
          </cell>
        </row>
        <row r="112">
          <cell r="N112">
            <v>1950000</v>
          </cell>
        </row>
        <row r="113">
          <cell r="N113">
            <v>550000</v>
          </cell>
        </row>
        <row r="114">
          <cell r="N114">
            <v>500000</v>
          </cell>
        </row>
        <row r="115">
          <cell r="N115">
            <v>115000</v>
          </cell>
        </row>
        <row r="116">
          <cell r="N116">
            <v>20000</v>
          </cell>
        </row>
        <row r="117">
          <cell r="N117">
            <v>30000</v>
          </cell>
        </row>
        <row r="118">
          <cell r="N118">
            <v>110000</v>
          </cell>
        </row>
        <row r="119">
          <cell r="N119">
            <v>151000</v>
          </cell>
        </row>
        <row r="120">
          <cell r="N120">
            <v>287500</v>
          </cell>
        </row>
        <row r="121">
          <cell r="N121">
            <v>50000</v>
          </cell>
        </row>
        <row r="123">
          <cell r="C123" t="str">
            <v>Otros servicios de traslado y hospedaje</v>
          </cell>
          <cell r="N123">
            <v>23000</v>
          </cell>
        </row>
        <row r="124">
          <cell r="N124">
            <v>70000</v>
          </cell>
        </row>
        <row r="125">
          <cell r="N125">
            <v>145000</v>
          </cell>
        </row>
        <row r="126">
          <cell r="N126">
            <v>100000</v>
          </cell>
        </row>
        <row r="127">
          <cell r="N127">
            <v>16816000</v>
          </cell>
        </row>
        <row r="128">
          <cell r="N128">
            <v>30000</v>
          </cell>
        </row>
        <row r="129">
          <cell r="N129">
            <v>245000</v>
          </cell>
        </row>
        <row r="130">
          <cell r="N130">
            <v>2932019.1053940002</v>
          </cell>
        </row>
        <row r="132">
          <cell r="N132">
            <v>100000</v>
          </cell>
        </row>
        <row r="133">
          <cell r="N133">
            <v>350000</v>
          </cell>
        </row>
        <row r="134">
          <cell r="N134">
            <v>470000</v>
          </cell>
        </row>
        <row r="135">
          <cell r="N135">
            <v>295000</v>
          </cell>
        </row>
        <row r="136">
          <cell r="N136">
            <v>85000</v>
          </cell>
        </row>
        <row r="137">
          <cell r="N137">
            <v>0</v>
          </cell>
        </row>
        <row r="138">
          <cell r="N138">
            <v>40250</v>
          </cell>
        </row>
        <row r="139">
          <cell r="N139">
            <v>385000</v>
          </cell>
        </row>
        <row r="140">
          <cell r="N140">
            <v>1050000</v>
          </cell>
        </row>
        <row r="142">
          <cell r="N142">
            <v>320000</v>
          </cell>
        </row>
        <row r="143">
          <cell r="N143">
            <v>490000</v>
          </cell>
        </row>
        <row r="144">
          <cell r="N144">
            <v>517500</v>
          </cell>
        </row>
        <row r="145">
          <cell r="N145">
            <v>0</v>
          </cell>
        </row>
        <row r="146">
          <cell r="N146">
            <v>0</v>
          </cell>
        </row>
        <row r="147">
          <cell r="N147">
            <v>75000</v>
          </cell>
        </row>
        <row r="149">
          <cell r="N149">
            <v>100000</v>
          </cell>
        </row>
        <row r="150">
          <cell r="N150">
            <v>1442000</v>
          </cell>
        </row>
        <row r="151">
          <cell r="N151">
            <v>479632.01</v>
          </cell>
        </row>
        <row r="152">
          <cell r="G152">
            <v>13000000</v>
          </cell>
        </row>
        <row r="158">
          <cell r="C158" t="str">
            <v>División de terrenos y construcción de obras de urbanización</v>
          </cell>
        </row>
        <row r="161">
          <cell r="N161">
            <v>500000</v>
          </cell>
        </row>
        <row r="163">
          <cell r="N163">
            <v>217340.12</v>
          </cell>
        </row>
        <row r="164">
          <cell r="N164">
            <v>0</v>
          </cell>
        </row>
      </sheetData>
      <sheetData sheetId="1" refreshError="1"/>
      <sheetData sheetId="2">
        <row r="37">
          <cell r="L37" t="str">
            <v>PROF. ENRIQUE GABRIEL TREJO CONEJO</v>
          </cell>
        </row>
      </sheetData>
      <sheetData sheetId="3" refreshError="1"/>
      <sheetData sheetId="4" refreshError="1"/>
      <sheetData sheetId="5">
        <row r="8">
          <cell r="L8">
            <v>127629527.48510005</v>
          </cell>
        </row>
        <row r="9">
          <cell r="L9">
            <v>60222962</v>
          </cell>
        </row>
        <row r="10">
          <cell r="L10">
            <v>104041144.10539401</v>
          </cell>
        </row>
        <row r="11">
          <cell r="L11">
            <v>100000</v>
          </cell>
        </row>
        <row r="12">
          <cell r="L12">
            <v>6099382.0099999998</v>
          </cell>
        </row>
        <row r="13">
          <cell r="L13">
            <v>13500000</v>
          </cell>
        </row>
        <row r="14">
          <cell r="L14">
            <v>217340.12</v>
          </cell>
        </row>
        <row r="15">
          <cell r="L15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1FA9D4-7358-4B96-BAF8-39252268D3D6}">
  <dimension ref="B1:H183"/>
  <sheetViews>
    <sheetView showGridLines="0" tabSelected="1" topLeftCell="A64" workbookViewId="0">
      <selection activeCell="C7" sqref="C7"/>
    </sheetView>
  </sheetViews>
  <sheetFormatPr baseColWidth="10" defaultColWidth="11.44140625" defaultRowHeight="13.2" x14ac:dyDescent="0.25"/>
  <cols>
    <col min="1" max="1" width="11.44140625" style="1"/>
    <col min="2" max="2" width="12.6640625" style="25" customWidth="1"/>
    <col min="3" max="3" width="70.5546875" style="1" customWidth="1"/>
    <col min="4" max="4" width="22.88671875" style="1" customWidth="1"/>
    <col min="5" max="8" width="14.88671875" style="1" bestFit="1" customWidth="1"/>
    <col min="9" max="16384" width="11.44140625" style="1"/>
  </cols>
  <sheetData>
    <row r="1" spans="2:6" ht="14.4" customHeight="1" x14ac:dyDescent="0.25">
      <c r="B1" s="85" t="s">
        <v>0</v>
      </c>
      <c r="C1" s="86"/>
      <c r="D1" s="87"/>
    </row>
    <row r="2" spans="2:6" ht="15.75" customHeight="1" thickBot="1" x14ac:dyDescent="0.3">
      <c r="B2" s="100" t="s">
        <v>1</v>
      </c>
      <c r="C2" s="101"/>
      <c r="D2" s="102"/>
    </row>
    <row r="3" spans="2:6" ht="21" customHeight="1" thickBot="1" x14ac:dyDescent="0.3">
      <c r="B3" s="103" t="s">
        <v>2</v>
      </c>
      <c r="C3" s="104"/>
      <c r="D3" s="3" t="s">
        <v>3</v>
      </c>
    </row>
    <row r="4" spans="2:6" ht="13.8" thickBot="1" x14ac:dyDescent="0.3">
      <c r="B4" s="4" t="s">
        <v>4</v>
      </c>
      <c r="C4" s="2" t="s">
        <v>5</v>
      </c>
      <c r="D4" s="5">
        <f>SUM(D5:D119)</f>
        <v>311810355.72049403</v>
      </c>
      <c r="E4" s="6"/>
      <c r="F4" s="7"/>
    </row>
    <row r="5" spans="2:6" x14ac:dyDescent="0.25">
      <c r="B5" s="8">
        <v>1130</v>
      </c>
      <c r="C5" s="9" t="s">
        <v>6</v>
      </c>
      <c r="D5" s="10">
        <f>SUM('[1]prespto '!N6:N8)</f>
        <v>67268398.87000002</v>
      </c>
      <c r="E5" s="11">
        <f>SUM(D5:D118)</f>
        <v>311810355.72049403</v>
      </c>
      <c r="F5" s="12">
        <f>E5-D4</f>
        <v>0</v>
      </c>
    </row>
    <row r="6" spans="2:6" x14ac:dyDescent="0.25">
      <c r="B6" s="13">
        <v>1210</v>
      </c>
      <c r="C6" s="14" t="s">
        <v>7</v>
      </c>
      <c r="D6" s="15">
        <f>'[1]prespto '!N9</f>
        <v>300000</v>
      </c>
    </row>
    <row r="7" spans="2:6" x14ac:dyDescent="0.25">
      <c r="B7" s="13">
        <v>1240</v>
      </c>
      <c r="C7" s="14" t="s">
        <v>8</v>
      </c>
      <c r="D7" s="15">
        <f>'[1]prespto '!N10</f>
        <v>8000</v>
      </c>
    </row>
    <row r="8" spans="2:6" x14ac:dyDescent="0.25">
      <c r="B8" s="13">
        <v>1310</v>
      </c>
      <c r="C8" s="14" t="s">
        <v>9</v>
      </c>
      <c r="D8" s="15">
        <f>'[1]prespto '!N11+'[1]prespto '!N12</f>
        <v>1000000</v>
      </c>
    </row>
    <row r="9" spans="2:6" x14ac:dyDescent="0.25">
      <c r="B9" s="13">
        <v>1320</v>
      </c>
      <c r="C9" s="14" t="s">
        <v>10</v>
      </c>
      <c r="D9" s="15">
        <f>'[1]prespto '!N13+'[1]prespto '!N14+'[1]prespto '!N15</f>
        <v>10147641.309799999</v>
      </c>
    </row>
    <row r="10" spans="2:6" x14ac:dyDescent="0.25">
      <c r="B10" s="13">
        <v>1330</v>
      </c>
      <c r="C10" s="14" t="s">
        <v>11</v>
      </c>
      <c r="D10" s="15">
        <f>'[1]prespto '!N16+'[1]prespto '!N17+'[1]prespto '!N18</f>
        <v>3562500</v>
      </c>
    </row>
    <row r="11" spans="2:6" x14ac:dyDescent="0.25">
      <c r="B11" s="13">
        <v>1340</v>
      </c>
      <c r="C11" s="14" t="s">
        <v>12</v>
      </c>
      <c r="D11" s="15">
        <f>'[1]prespto '!N19</f>
        <v>30000</v>
      </c>
    </row>
    <row r="12" spans="2:6" x14ac:dyDescent="0.25">
      <c r="B12" s="13">
        <v>1410</v>
      </c>
      <c r="C12" s="14" t="s">
        <v>13</v>
      </c>
      <c r="D12" s="15">
        <f>'[1]prespto '!N20</f>
        <v>11048150.106000004</v>
      </c>
    </row>
    <row r="13" spans="2:6" x14ac:dyDescent="0.25">
      <c r="B13" s="13">
        <v>1420</v>
      </c>
      <c r="C13" s="14" t="s">
        <v>14</v>
      </c>
      <c r="D13" s="15">
        <f>'[1]prespto '!N21</f>
        <v>5646832.276399998</v>
      </c>
    </row>
    <row r="14" spans="2:6" x14ac:dyDescent="0.25">
      <c r="B14" s="13">
        <v>1430</v>
      </c>
      <c r="C14" s="14" t="s">
        <v>15</v>
      </c>
      <c r="D14" s="15">
        <f>'[1]prespto '!N22</f>
        <v>5953725.3349000011</v>
      </c>
    </row>
    <row r="15" spans="2:6" x14ac:dyDescent="0.25">
      <c r="B15" s="13">
        <v>1440</v>
      </c>
      <c r="C15" s="14" t="s">
        <v>16</v>
      </c>
      <c r="D15" s="15">
        <f>'[1]prespto '!N23</f>
        <v>800000</v>
      </c>
    </row>
    <row r="16" spans="2:6" x14ac:dyDescent="0.25">
      <c r="B16" s="13">
        <v>1510</v>
      </c>
      <c r="C16" s="14" t="s">
        <v>17</v>
      </c>
      <c r="D16" s="15">
        <f>'[1]prespto '!N24+'[1]prespto '!N25</f>
        <v>5316849.5879999995</v>
      </c>
    </row>
    <row r="17" spans="2:4" x14ac:dyDescent="0.25">
      <c r="B17" s="13">
        <v>1520</v>
      </c>
      <c r="C17" s="14" t="s">
        <v>18</v>
      </c>
      <c r="D17" s="15">
        <f>'[1]prespto '!N26</f>
        <v>4000000</v>
      </c>
    </row>
    <row r="18" spans="2:4" x14ac:dyDescent="0.25">
      <c r="B18" s="13">
        <v>1540</v>
      </c>
      <c r="C18" s="14" t="s">
        <v>19</v>
      </c>
      <c r="D18" s="15">
        <f>'[1]prespto '!N27+'[1]prespto '!N28+'[1]prespto '!N29+'[1]prespto '!N30+'[1]prespto '!N31+'[1]prespto '!N32</f>
        <v>12127430</v>
      </c>
    </row>
    <row r="19" spans="2:4" x14ac:dyDescent="0.25">
      <c r="B19" s="13">
        <v>1550</v>
      </c>
      <c r="C19" s="14" t="s">
        <v>20</v>
      </c>
      <c r="D19" s="15">
        <f>'[1]prespto '!N33</f>
        <v>210000</v>
      </c>
    </row>
    <row r="20" spans="2:4" x14ac:dyDescent="0.25">
      <c r="B20" s="13">
        <v>1590</v>
      </c>
      <c r="C20" s="14" t="s">
        <v>21</v>
      </c>
      <c r="D20" s="15">
        <f>'[1]prespto '!N34</f>
        <v>110000</v>
      </c>
    </row>
    <row r="21" spans="2:4" x14ac:dyDescent="0.25">
      <c r="B21" s="13">
        <v>1610</v>
      </c>
      <c r="C21" s="14" t="s">
        <v>22</v>
      </c>
      <c r="D21" s="15">
        <f>'[1]prespto '!N35</f>
        <v>100000</v>
      </c>
    </row>
    <row r="22" spans="2:4" x14ac:dyDescent="0.25">
      <c r="B22" s="13">
        <v>2110</v>
      </c>
      <c r="C22" s="14" t="s">
        <v>23</v>
      </c>
      <c r="D22" s="15">
        <f>'[1]prespto '!N36+'[1]prespto '!N37</f>
        <v>992498</v>
      </c>
    </row>
    <row r="23" spans="2:4" x14ac:dyDescent="0.25">
      <c r="B23" s="13">
        <v>2120</v>
      </c>
      <c r="C23" s="14" t="s">
        <v>24</v>
      </c>
      <c r="D23" s="15">
        <f>'[1]prespto '!N38</f>
        <v>139290</v>
      </c>
    </row>
    <row r="24" spans="2:4" x14ac:dyDescent="0.25">
      <c r="B24" s="13">
        <v>2140</v>
      </c>
      <c r="C24" s="14" t="s">
        <v>25</v>
      </c>
      <c r="D24" s="15">
        <f>'[1]prespto '!N39+'[1]prespto '!N40</f>
        <v>653153</v>
      </c>
    </row>
    <row r="25" spans="2:4" x14ac:dyDescent="0.25">
      <c r="B25" s="13">
        <v>2150</v>
      </c>
      <c r="C25" s="14" t="s">
        <v>26</v>
      </c>
      <c r="D25" s="15">
        <f>'[1]prespto '!N41</f>
        <v>636613</v>
      </c>
    </row>
    <row r="26" spans="2:4" x14ac:dyDescent="0.25">
      <c r="B26" s="13">
        <v>2160</v>
      </c>
      <c r="C26" s="14" t="s">
        <v>27</v>
      </c>
      <c r="D26" s="15">
        <f>'[1]prespto '!N42</f>
        <v>1139258</v>
      </c>
    </row>
    <row r="27" spans="2:4" x14ac:dyDescent="0.25">
      <c r="B27" s="13">
        <v>2210</v>
      </c>
      <c r="C27" s="14" t="s">
        <v>28</v>
      </c>
      <c r="D27" s="15">
        <f>'[1]prespto '!N43</f>
        <v>250000</v>
      </c>
    </row>
    <row r="28" spans="2:4" x14ac:dyDescent="0.25">
      <c r="B28" s="13">
        <v>2350</v>
      </c>
      <c r="C28" s="14" t="str">
        <f>'[1]prespto '!C44</f>
        <v>Productos Quimicos, farmacéuticos y de Laboratorio</v>
      </c>
      <c r="D28" s="15">
        <f>'[1]prespto '!N44</f>
        <v>95000</v>
      </c>
    </row>
    <row r="29" spans="2:4" x14ac:dyDescent="0.25">
      <c r="B29" s="13">
        <v>2380</v>
      </c>
      <c r="C29" s="14" t="str">
        <f>'[1]prespto '!C45</f>
        <v xml:space="preserve">Mercancias para su distribución a la población </v>
      </c>
      <c r="D29" s="15">
        <f>'[1]prespto '!N45</f>
        <v>300000</v>
      </c>
    </row>
    <row r="30" spans="2:4" x14ac:dyDescent="0.25">
      <c r="B30" s="13">
        <v>2410</v>
      </c>
      <c r="C30" s="14" t="s">
        <v>29</v>
      </c>
      <c r="D30" s="15">
        <f>'[1]prespto '!N46</f>
        <v>2780000</v>
      </c>
    </row>
    <row r="31" spans="2:4" x14ac:dyDescent="0.25">
      <c r="B31" s="13">
        <v>2420</v>
      </c>
      <c r="C31" s="14" t="s">
        <v>30</v>
      </c>
      <c r="D31" s="15">
        <f>'[1]prespto '!N47</f>
        <v>4700000</v>
      </c>
    </row>
    <row r="32" spans="2:4" x14ac:dyDescent="0.25">
      <c r="B32" s="13">
        <v>2430</v>
      </c>
      <c r="C32" s="14" t="s">
        <v>31</v>
      </c>
      <c r="D32" s="15">
        <f>'[1]prespto '!N48</f>
        <v>8000</v>
      </c>
    </row>
    <row r="33" spans="2:4" x14ac:dyDescent="0.25">
      <c r="B33" s="13">
        <v>2440</v>
      </c>
      <c r="C33" s="14" t="s">
        <v>32</v>
      </c>
      <c r="D33" s="15">
        <f>'[1]prespto '!N49</f>
        <v>76000</v>
      </c>
    </row>
    <row r="34" spans="2:4" x14ac:dyDescent="0.25">
      <c r="B34" s="13">
        <v>2460</v>
      </c>
      <c r="C34" s="14" t="s">
        <v>33</v>
      </c>
      <c r="D34" s="15">
        <f>'[1]prespto '!N50</f>
        <v>5258750</v>
      </c>
    </row>
    <row r="35" spans="2:4" x14ac:dyDescent="0.25">
      <c r="B35" s="13">
        <v>2470</v>
      </c>
      <c r="C35" s="14" t="s">
        <v>34</v>
      </c>
      <c r="D35" s="15">
        <f>'[1]prespto '!N51</f>
        <v>2504750</v>
      </c>
    </row>
    <row r="36" spans="2:4" x14ac:dyDescent="0.25">
      <c r="B36" s="13">
        <v>2480</v>
      </c>
      <c r="C36" s="14" t="s">
        <v>35</v>
      </c>
      <c r="D36" s="15">
        <f>'[1]prespto '!N52</f>
        <v>26450</v>
      </c>
    </row>
    <row r="37" spans="2:4" x14ac:dyDescent="0.25">
      <c r="B37" s="13">
        <v>2490</v>
      </c>
      <c r="C37" s="14" t="s">
        <v>36</v>
      </c>
      <c r="D37" s="15">
        <f>'[1]prespto '!N53</f>
        <v>16932500</v>
      </c>
    </row>
    <row r="38" spans="2:4" x14ac:dyDescent="0.25">
      <c r="B38" s="13">
        <v>2510</v>
      </c>
      <c r="C38" s="14" t="s">
        <v>37</v>
      </c>
      <c r="D38" s="15">
        <f>'[1]prespto '!N54</f>
        <v>800000</v>
      </c>
    </row>
    <row r="39" spans="2:4" x14ac:dyDescent="0.25">
      <c r="B39" s="13">
        <v>2520</v>
      </c>
      <c r="C39" s="14" t="s">
        <v>38</v>
      </c>
      <c r="D39" s="15">
        <f>'[1]prespto '!N55</f>
        <v>33000</v>
      </c>
    </row>
    <row r="40" spans="2:4" x14ac:dyDescent="0.25">
      <c r="B40" s="13">
        <v>2530</v>
      </c>
      <c r="C40" s="14" t="s">
        <v>39</v>
      </c>
      <c r="D40" s="15">
        <v>25000</v>
      </c>
    </row>
    <row r="41" spans="2:4" x14ac:dyDescent="0.25">
      <c r="B41" s="13">
        <v>2540</v>
      </c>
      <c r="C41" s="14" t="s">
        <v>40</v>
      </c>
      <c r="D41" s="15">
        <f>'[1]prespto '!N58</f>
        <v>30000</v>
      </c>
    </row>
    <row r="42" spans="2:4" x14ac:dyDescent="0.25">
      <c r="B42" s="13">
        <v>2550</v>
      </c>
      <c r="C42" s="14" t="s">
        <v>41</v>
      </c>
      <c r="D42" s="15">
        <f>'[1]prespto '!N59</f>
        <v>300000</v>
      </c>
    </row>
    <row r="43" spans="2:4" x14ac:dyDescent="0.25">
      <c r="B43" s="13">
        <v>2590</v>
      </c>
      <c r="C43" s="14" t="s">
        <v>42</v>
      </c>
      <c r="D43" s="15">
        <f>'[1]prespto '!N60</f>
        <v>1420000</v>
      </c>
    </row>
    <row r="44" spans="2:4" x14ac:dyDescent="0.25">
      <c r="B44" s="13">
        <v>2610</v>
      </c>
      <c r="C44" s="14" t="s">
        <v>43</v>
      </c>
      <c r="D44" s="15">
        <f>'[1]prespto '!N61+'[1]prespto '!N62</f>
        <v>9320750</v>
      </c>
    </row>
    <row r="45" spans="2:4" x14ac:dyDescent="0.25">
      <c r="B45" s="13">
        <v>2710</v>
      </c>
      <c r="C45" s="14" t="s">
        <v>44</v>
      </c>
      <c r="D45" s="15">
        <f>'[1]prespto '!N63</f>
        <v>2163375</v>
      </c>
    </row>
    <row r="46" spans="2:4" x14ac:dyDescent="0.25">
      <c r="B46" s="13">
        <v>2720</v>
      </c>
      <c r="C46" s="14" t="s">
        <v>45</v>
      </c>
      <c r="D46" s="15">
        <f>'[1]prespto '!N64+'[1]prespto '!N65+'[1]prespto '!N66</f>
        <v>1551075</v>
      </c>
    </row>
    <row r="47" spans="2:4" x14ac:dyDescent="0.25">
      <c r="B47" s="13">
        <v>2740</v>
      </c>
      <c r="C47" s="14" t="s">
        <v>46</v>
      </c>
      <c r="D47" s="15">
        <f>'[1]prespto '!N67</f>
        <v>70000</v>
      </c>
    </row>
    <row r="48" spans="2:4" x14ac:dyDescent="0.25">
      <c r="B48" s="13">
        <v>2910</v>
      </c>
      <c r="C48" s="14" t="s">
        <v>47</v>
      </c>
      <c r="D48" s="15">
        <f>'[1]prespto '!N68</f>
        <v>917625</v>
      </c>
    </row>
    <row r="49" spans="2:4" x14ac:dyDescent="0.25">
      <c r="B49" s="13">
        <v>2920</v>
      </c>
      <c r="C49" s="14" t="s">
        <v>48</v>
      </c>
      <c r="D49" s="15">
        <f>'[1]prespto '!N69</f>
        <v>105000</v>
      </c>
    </row>
    <row r="50" spans="2:4" x14ac:dyDescent="0.25">
      <c r="B50" s="13">
        <v>2930</v>
      </c>
      <c r="C50" s="14" t="s">
        <v>49</v>
      </c>
      <c r="D50" s="15">
        <f>'[1]prespto '!N70</f>
        <v>50000</v>
      </c>
    </row>
    <row r="51" spans="2:4" x14ac:dyDescent="0.25">
      <c r="B51" s="13">
        <v>2940</v>
      </c>
      <c r="C51" s="14" t="s">
        <v>50</v>
      </c>
      <c r="D51" s="15">
        <f>'[1]prespto '!N71</f>
        <v>680000</v>
      </c>
    </row>
    <row r="52" spans="2:4" x14ac:dyDescent="0.25">
      <c r="B52" s="13">
        <v>2950</v>
      </c>
      <c r="C52" s="14" t="s">
        <v>51</v>
      </c>
      <c r="D52" s="15">
        <f>'[1]prespto '!N72</f>
        <v>92000</v>
      </c>
    </row>
    <row r="53" spans="2:4" x14ac:dyDescent="0.25">
      <c r="B53" s="13">
        <v>2960</v>
      </c>
      <c r="C53" s="14" t="s">
        <v>52</v>
      </c>
      <c r="D53" s="15">
        <f>'[1]prespto '!N73</f>
        <v>2008375</v>
      </c>
    </row>
    <row r="54" spans="2:4" x14ac:dyDescent="0.25">
      <c r="B54" s="13">
        <v>2980</v>
      </c>
      <c r="C54" s="14" t="s">
        <v>53</v>
      </c>
      <c r="D54" s="15">
        <f>'[1]prespto '!N74</f>
        <v>4164500</v>
      </c>
    </row>
    <row r="55" spans="2:4" x14ac:dyDescent="0.25">
      <c r="B55" s="13">
        <v>3110</v>
      </c>
      <c r="C55" s="14" t="s">
        <v>54</v>
      </c>
      <c r="D55" s="15">
        <f>'[1]prespto '!N75</f>
        <v>37062000</v>
      </c>
    </row>
    <row r="56" spans="2:4" x14ac:dyDescent="0.25">
      <c r="B56" s="13">
        <v>3140</v>
      </c>
      <c r="C56" s="14" t="s">
        <v>55</v>
      </c>
      <c r="D56" s="15">
        <f>'[1]prespto '!N76</f>
        <v>330000</v>
      </c>
    </row>
    <row r="57" spans="2:4" x14ac:dyDescent="0.25">
      <c r="B57" s="13">
        <v>3150</v>
      </c>
      <c r="C57" s="14" t="s">
        <v>56</v>
      </c>
      <c r="D57" s="15">
        <f>'[1]prespto '!N77</f>
        <v>400000</v>
      </c>
    </row>
    <row r="58" spans="2:4" x14ac:dyDescent="0.25">
      <c r="B58" s="13">
        <v>3160</v>
      </c>
      <c r="C58" s="14" t="s">
        <v>57</v>
      </c>
      <c r="D58" s="15">
        <f>'[1]prespto '!N78</f>
        <v>69000</v>
      </c>
    </row>
    <row r="59" spans="2:4" x14ac:dyDescent="0.25">
      <c r="B59" s="13">
        <v>3170</v>
      </c>
      <c r="C59" s="14" t="s">
        <v>58</v>
      </c>
      <c r="D59" s="15">
        <f>'[1]prespto '!N79</f>
        <v>180000</v>
      </c>
    </row>
    <row r="60" spans="2:4" x14ac:dyDescent="0.25">
      <c r="B60" s="13">
        <v>3180</v>
      </c>
      <c r="C60" s="14" t="s">
        <v>59</v>
      </c>
      <c r="D60" s="15">
        <f>'[1]prespto '!N80</f>
        <v>15000</v>
      </c>
    </row>
    <row r="61" spans="2:4" x14ac:dyDescent="0.25">
      <c r="B61" s="13">
        <v>3220</v>
      </c>
      <c r="C61" s="14" t="s">
        <v>60</v>
      </c>
      <c r="D61" s="15">
        <f>'[1]prespto '!N82</f>
        <v>280000</v>
      </c>
    </row>
    <row r="62" spans="2:4" x14ac:dyDescent="0.25">
      <c r="B62" s="13">
        <v>3230</v>
      </c>
      <c r="C62" s="14" t="s">
        <v>61</v>
      </c>
      <c r="D62" s="15">
        <f>'[1]prespto '!N83</f>
        <v>350000</v>
      </c>
    </row>
    <row r="63" spans="2:4" x14ac:dyDescent="0.25">
      <c r="B63" s="13">
        <v>3260</v>
      </c>
      <c r="C63" s="14" t="s">
        <v>62</v>
      </c>
      <c r="D63" s="15">
        <f>'[1]prespto '!N84</f>
        <v>170000</v>
      </c>
    </row>
    <row r="64" spans="2:4" x14ac:dyDescent="0.25">
      <c r="B64" s="13">
        <v>3270</v>
      </c>
      <c r="C64" s="14" t="s">
        <v>63</v>
      </c>
      <c r="D64" s="15">
        <f>'[1]prespto '!N85</f>
        <v>1100000</v>
      </c>
    </row>
    <row r="65" spans="2:4" x14ac:dyDescent="0.25">
      <c r="B65" s="13">
        <v>3290</v>
      </c>
      <c r="C65" s="14" t="s">
        <v>64</v>
      </c>
      <c r="D65" s="15">
        <f>'[1]prespto '!N86</f>
        <v>6000</v>
      </c>
    </row>
    <row r="66" spans="2:4" x14ac:dyDescent="0.25">
      <c r="B66" s="13">
        <v>3310</v>
      </c>
      <c r="C66" s="14" t="s">
        <v>65</v>
      </c>
      <c r="D66" s="15">
        <f>'[1]prespto '!N87+'[1]prespto '!N88+'[1]prespto '!N89</f>
        <v>1050000</v>
      </c>
    </row>
    <row r="67" spans="2:4" x14ac:dyDescent="0.25">
      <c r="B67" s="13">
        <v>3320</v>
      </c>
      <c r="C67" s="14" t="s">
        <v>66</v>
      </c>
      <c r="D67" s="15">
        <f>'[1]prespto '!N90</f>
        <v>5020000</v>
      </c>
    </row>
    <row r="68" spans="2:4" x14ac:dyDescent="0.25">
      <c r="B68" s="13">
        <v>3330</v>
      </c>
      <c r="C68" s="14" t="s">
        <v>67</v>
      </c>
      <c r="D68" s="15">
        <f>'[1]prespto '!N91</f>
        <v>560000</v>
      </c>
    </row>
    <row r="69" spans="2:4" x14ac:dyDescent="0.25">
      <c r="B69" s="13">
        <v>3340</v>
      </c>
      <c r="C69" s="14" t="s">
        <v>68</v>
      </c>
      <c r="D69" s="15">
        <f>'[1]prespto '!N93</f>
        <v>300000</v>
      </c>
    </row>
    <row r="70" spans="2:4" x14ac:dyDescent="0.25">
      <c r="B70" s="13">
        <v>3350</v>
      </c>
      <c r="C70" s="14" t="s">
        <v>69</v>
      </c>
      <c r="D70" s="15">
        <f>'[1]prespto '!N94</f>
        <v>220000</v>
      </c>
    </row>
    <row r="71" spans="2:4" x14ac:dyDescent="0.25">
      <c r="B71" s="13">
        <v>3360</v>
      </c>
      <c r="C71" s="14" t="s">
        <v>70</v>
      </c>
      <c r="D71" s="15">
        <f>'[1]prespto '!N95</f>
        <v>50000</v>
      </c>
    </row>
    <row r="72" spans="2:4" x14ac:dyDescent="0.25">
      <c r="B72" s="13">
        <v>3380</v>
      </c>
      <c r="C72" s="14" t="s">
        <v>71</v>
      </c>
      <c r="D72" s="15">
        <f>'[1]prespto '!N96</f>
        <v>9300000</v>
      </c>
    </row>
    <row r="73" spans="2:4" x14ac:dyDescent="0.25">
      <c r="B73" s="13">
        <v>3390</v>
      </c>
      <c r="C73" s="14" t="s">
        <v>72</v>
      </c>
      <c r="D73" s="15">
        <f>'[1]prespto '!N97</f>
        <v>930000</v>
      </c>
    </row>
    <row r="74" spans="2:4" x14ac:dyDescent="0.25">
      <c r="B74" s="13">
        <v>3410</v>
      </c>
      <c r="C74" s="14" t="s">
        <v>73</v>
      </c>
      <c r="D74" s="15">
        <f>'[1]prespto '!N99</f>
        <v>600000</v>
      </c>
    </row>
    <row r="75" spans="2:4" x14ac:dyDescent="0.25">
      <c r="B75" s="13">
        <v>3430</v>
      </c>
      <c r="C75" s="14" t="s">
        <v>74</v>
      </c>
      <c r="D75" s="15">
        <f>'[1]prespto '!N100</f>
        <v>1000000</v>
      </c>
    </row>
    <row r="76" spans="2:4" x14ac:dyDescent="0.25">
      <c r="B76" s="13">
        <v>3440</v>
      </c>
      <c r="C76" s="14" t="s">
        <v>75</v>
      </c>
      <c r="D76" s="15">
        <f>'[1]prespto '!N101</f>
        <v>230000</v>
      </c>
    </row>
    <row r="77" spans="2:4" x14ac:dyDescent="0.25">
      <c r="B77" s="13">
        <v>3450</v>
      </c>
      <c r="C77" s="14" t="s">
        <v>76</v>
      </c>
      <c r="D77" s="15">
        <f>'[1]prespto '!N102</f>
        <v>1293000</v>
      </c>
    </row>
    <row r="78" spans="2:4" x14ac:dyDescent="0.25">
      <c r="B78" s="13">
        <v>3470</v>
      </c>
      <c r="C78" s="14" t="s">
        <v>77</v>
      </c>
      <c r="D78" s="15">
        <f>'[1]prespto '!N103</f>
        <v>215000</v>
      </c>
    </row>
    <row r="79" spans="2:4" x14ac:dyDescent="0.25">
      <c r="B79" s="13">
        <v>3510</v>
      </c>
      <c r="C79" s="14" t="s">
        <v>78</v>
      </c>
      <c r="D79" s="15">
        <f>'[1]prespto '!N104+'[1]prespto '!N105</f>
        <v>1250000</v>
      </c>
    </row>
    <row r="80" spans="2:4" x14ac:dyDescent="0.25">
      <c r="B80" s="13">
        <v>3520</v>
      </c>
      <c r="C80" s="14" t="s">
        <v>79</v>
      </c>
      <c r="D80" s="15">
        <f>'[1]prespto '!N106</f>
        <v>272000</v>
      </c>
    </row>
    <row r="81" spans="2:4" x14ac:dyDescent="0.25">
      <c r="B81" s="13">
        <v>3530</v>
      </c>
      <c r="C81" s="14" t="s">
        <v>80</v>
      </c>
      <c r="D81" s="15">
        <f>'[1]prespto '!N107</f>
        <v>2934500</v>
      </c>
    </row>
    <row r="82" spans="2:4" x14ac:dyDescent="0.25">
      <c r="B82" s="16">
        <v>3550</v>
      </c>
      <c r="C82" s="17" t="s">
        <v>81</v>
      </c>
      <c r="D82" s="15">
        <f>'[1]prespto '!N108</f>
        <v>1945625</v>
      </c>
    </row>
    <row r="83" spans="2:4" x14ac:dyDescent="0.25">
      <c r="B83" s="13">
        <v>3570</v>
      </c>
      <c r="C83" s="14" t="s">
        <v>82</v>
      </c>
      <c r="D83" s="15">
        <f>'[1]prespto '!N109</f>
        <v>10207500</v>
      </c>
    </row>
    <row r="84" spans="2:4" x14ac:dyDescent="0.25">
      <c r="B84" s="13">
        <v>3580</v>
      </c>
      <c r="C84" s="14" t="s">
        <v>83</v>
      </c>
      <c r="D84" s="15">
        <f>'[1]prespto '!N110</f>
        <v>2477000</v>
      </c>
    </row>
    <row r="85" spans="2:4" x14ac:dyDescent="0.25">
      <c r="B85" s="13">
        <v>3590</v>
      </c>
      <c r="C85" s="14" t="s">
        <v>84</v>
      </c>
      <c r="D85" s="15">
        <f>'[1]prespto '!N111</f>
        <v>100000</v>
      </c>
    </row>
    <row r="86" spans="2:4" x14ac:dyDescent="0.25">
      <c r="B86" s="13">
        <v>3610</v>
      </c>
      <c r="C86" s="14" t="s">
        <v>85</v>
      </c>
      <c r="D86" s="15">
        <f>'[1]prespto '!N112+'[1]prespto '!N113+'[1]prespto '!N114+'[1]prespto '!N115</f>
        <v>3115000</v>
      </c>
    </row>
    <row r="87" spans="2:4" x14ac:dyDescent="0.25">
      <c r="B87" s="13">
        <v>3620</v>
      </c>
      <c r="C87" s="14" t="s">
        <v>86</v>
      </c>
      <c r="D87" s="15">
        <f>'[1]prespto '!N116</f>
        <v>20000</v>
      </c>
    </row>
    <row r="88" spans="2:4" x14ac:dyDescent="0.25">
      <c r="B88" s="13">
        <v>3650</v>
      </c>
      <c r="C88" s="14" t="s">
        <v>87</v>
      </c>
      <c r="D88" s="15">
        <f>'[1]prespto '!N117</f>
        <v>30000</v>
      </c>
    </row>
    <row r="89" spans="2:4" x14ac:dyDescent="0.25">
      <c r="B89" s="13">
        <v>3710</v>
      </c>
      <c r="C89" s="14" t="s">
        <v>88</v>
      </c>
      <c r="D89" s="15">
        <f>'[1]prespto '!N118</f>
        <v>110000</v>
      </c>
    </row>
    <row r="90" spans="2:4" x14ac:dyDescent="0.25">
      <c r="B90" s="13">
        <v>3720</v>
      </c>
      <c r="C90" s="14" t="s">
        <v>89</v>
      </c>
      <c r="D90" s="15">
        <f>'[1]prespto '!N119</f>
        <v>151000</v>
      </c>
    </row>
    <row r="91" spans="2:4" x14ac:dyDescent="0.25">
      <c r="B91" s="13">
        <v>3750</v>
      </c>
      <c r="C91" s="14" t="s">
        <v>90</v>
      </c>
      <c r="D91" s="15">
        <f>'[1]prespto '!N120</f>
        <v>287500</v>
      </c>
    </row>
    <row r="92" spans="2:4" x14ac:dyDescent="0.25">
      <c r="B92" s="13">
        <v>3760</v>
      </c>
      <c r="C92" s="14" t="s">
        <v>91</v>
      </c>
      <c r="D92" s="15">
        <f>'[1]prespto '!N121</f>
        <v>50000</v>
      </c>
    </row>
    <row r="93" spans="2:4" x14ac:dyDescent="0.25">
      <c r="B93" s="13">
        <v>3790</v>
      </c>
      <c r="C93" s="14" t="str">
        <f>'[1]prespto '!C123</f>
        <v>Otros servicios de traslado y hospedaje</v>
      </c>
      <c r="D93" s="15">
        <f>'[1]prespto '!N123</f>
        <v>23000</v>
      </c>
    </row>
    <row r="94" spans="2:4" x14ac:dyDescent="0.25">
      <c r="B94" s="13">
        <v>3820</v>
      </c>
      <c r="C94" s="14" t="s">
        <v>92</v>
      </c>
      <c r="D94" s="15">
        <f>'[1]prespto '!N124</f>
        <v>70000</v>
      </c>
    </row>
    <row r="95" spans="2:4" x14ac:dyDescent="0.25">
      <c r="B95" s="13">
        <v>3830</v>
      </c>
      <c r="C95" s="14" t="s">
        <v>93</v>
      </c>
      <c r="D95" s="15">
        <f>'[1]prespto '!N125</f>
        <v>145000</v>
      </c>
    </row>
    <row r="96" spans="2:4" x14ac:dyDescent="0.25">
      <c r="B96" s="13">
        <v>3850</v>
      </c>
      <c r="C96" s="17" t="s">
        <v>94</v>
      </c>
      <c r="D96" s="15">
        <f>'[1]prespto '!N126</f>
        <v>100000</v>
      </c>
    </row>
    <row r="97" spans="2:4" x14ac:dyDescent="0.25">
      <c r="B97" s="13">
        <v>3920</v>
      </c>
      <c r="C97" s="14" t="s">
        <v>95</v>
      </c>
      <c r="D97" s="15">
        <f>'[1]prespto '!N127+'[1]prespto '!N128</f>
        <v>16846000</v>
      </c>
    </row>
    <row r="98" spans="2:4" x14ac:dyDescent="0.25">
      <c r="B98" s="13">
        <v>3960</v>
      </c>
      <c r="C98" s="14" t="s">
        <v>96</v>
      </c>
      <c r="D98" s="15">
        <f>'[1]prespto '!N129</f>
        <v>245000</v>
      </c>
    </row>
    <row r="99" spans="2:4" x14ac:dyDescent="0.25">
      <c r="B99" s="13">
        <v>3980</v>
      </c>
      <c r="C99" s="14" t="s">
        <v>97</v>
      </c>
      <c r="D99" s="15">
        <f>'[1]prespto '!N130</f>
        <v>2932019.1053940002</v>
      </c>
    </row>
    <row r="100" spans="2:4" x14ac:dyDescent="0.25">
      <c r="B100" s="13">
        <v>4410</v>
      </c>
      <c r="C100" s="14" t="s">
        <v>98</v>
      </c>
      <c r="D100" s="15">
        <f>'[1]prespto '!N132</f>
        <v>100000</v>
      </c>
    </row>
    <row r="101" spans="2:4" x14ac:dyDescent="0.25">
      <c r="B101" s="13">
        <v>5110</v>
      </c>
      <c r="C101" s="14" t="s">
        <v>99</v>
      </c>
      <c r="D101" s="15">
        <f>'[1]prespto '!N133</f>
        <v>350000</v>
      </c>
    </row>
    <row r="102" spans="2:4" x14ac:dyDescent="0.25">
      <c r="B102" s="13">
        <v>5150</v>
      </c>
      <c r="C102" s="14" t="s">
        <v>100</v>
      </c>
      <c r="D102" s="15">
        <f>'[1]prespto '!N134</f>
        <v>470000</v>
      </c>
    </row>
    <row r="103" spans="2:4" x14ac:dyDescent="0.25">
      <c r="B103" s="13">
        <v>5230</v>
      </c>
      <c r="C103" s="14" t="s">
        <v>101</v>
      </c>
      <c r="D103" s="15">
        <f>'[1]prespto '!N135</f>
        <v>295000</v>
      </c>
    </row>
    <row r="104" spans="2:4" x14ac:dyDescent="0.25">
      <c r="B104" s="13">
        <v>5320</v>
      </c>
      <c r="C104" s="14" t="s">
        <v>102</v>
      </c>
      <c r="D104" s="15">
        <f>'[1]prespto '!N136</f>
        <v>85000</v>
      </c>
    </row>
    <row r="105" spans="2:4" hidden="1" x14ac:dyDescent="0.25">
      <c r="B105" s="13">
        <v>5410</v>
      </c>
      <c r="C105" s="14" t="s">
        <v>103</v>
      </c>
      <c r="D105" s="15">
        <f>'[1]prespto '!N137</f>
        <v>0</v>
      </c>
    </row>
    <row r="106" spans="2:4" x14ac:dyDescent="0.25">
      <c r="B106" s="13">
        <v>5420</v>
      </c>
      <c r="C106" s="14" t="s">
        <v>104</v>
      </c>
      <c r="D106" s="15">
        <f>'[1]prespto '!N138</f>
        <v>40250</v>
      </c>
    </row>
    <row r="107" spans="2:4" x14ac:dyDescent="0.25">
      <c r="B107" s="13">
        <v>5490</v>
      </c>
      <c r="C107" s="18" t="s">
        <v>105</v>
      </c>
      <c r="D107" s="15">
        <f>'[1]prespto '!N139</f>
        <v>385000</v>
      </c>
    </row>
    <row r="108" spans="2:4" x14ac:dyDescent="0.25">
      <c r="B108" s="13">
        <v>5620</v>
      </c>
      <c r="C108" s="14" t="s">
        <v>106</v>
      </c>
      <c r="D108" s="15">
        <f>'[1]prespto '!N140</f>
        <v>1050000</v>
      </c>
    </row>
    <row r="109" spans="2:4" x14ac:dyDescent="0.25">
      <c r="B109" s="13">
        <v>5640</v>
      </c>
      <c r="C109" s="14" t="s">
        <v>107</v>
      </c>
      <c r="D109" s="15">
        <f>'[1]prespto '!N142</f>
        <v>320000</v>
      </c>
    </row>
    <row r="110" spans="2:4" x14ac:dyDescent="0.25">
      <c r="B110" s="13">
        <v>5650</v>
      </c>
      <c r="C110" s="14" t="s">
        <v>108</v>
      </c>
      <c r="D110" s="15">
        <f>'[1]prespto '!N143</f>
        <v>490000</v>
      </c>
    </row>
    <row r="111" spans="2:4" x14ac:dyDescent="0.25">
      <c r="B111" s="13">
        <v>5660</v>
      </c>
      <c r="C111" s="14" t="s">
        <v>109</v>
      </c>
      <c r="D111" s="15">
        <f>'[1]prespto '!N144+'[1]prespto '!N145+'[1]prespto '!N146</f>
        <v>517500</v>
      </c>
    </row>
    <row r="112" spans="2:4" x14ac:dyDescent="0.25">
      <c r="B112" s="13">
        <v>5670</v>
      </c>
      <c r="C112" s="14" t="s">
        <v>110</v>
      </c>
      <c r="D112" s="15">
        <f>'[1]prespto '!N147</f>
        <v>75000</v>
      </c>
    </row>
    <row r="113" spans="2:4" x14ac:dyDescent="0.25">
      <c r="B113" s="13">
        <v>5830</v>
      </c>
      <c r="C113" s="14" t="s">
        <v>111</v>
      </c>
      <c r="D113" s="15">
        <f>'[1]prespto '!N149</f>
        <v>100000</v>
      </c>
    </row>
    <row r="114" spans="2:4" x14ac:dyDescent="0.25">
      <c r="B114" s="13">
        <v>5910</v>
      </c>
      <c r="C114" s="14" t="s">
        <v>112</v>
      </c>
      <c r="D114" s="15">
        <f>'[1]prespto '!N150</f>
        <v>1442000</v>
      </c>
    </row>
    <row r="115" spans="2:4" x14ac:dyDescent="0.25">
      <c r="B115" s="13">
        <v>5970</v>
      </c>
      <c r="C115" s="14" t="s">
        <v>113</v>
      </c>
      <c r="D115" s="15">
        <f>'[1]prespto '!N151</f>
        <v>479632.01</v>
      </c>
    </row>
    <row r="116" spans="2:4" x14ac:dyDescent="0.25">
      <c r="B116" s="13">
        <v>6140</v>
      </c>
      <c r="C116" s="14" t="str">
        <f>'[1]prespto '!C158</f>
        <v>División de terrenos y construcción de obras de urbanización</v>
      </c>
      <c r="D116" s="15">
        <f>'[1]prespto '!G152</f>
        <v>13000000</v>
      </c>
    </row>
    <row r="117" spans="2:4" ht="12" customHeight="1" x14ac:dyDescent="0.25">
      <c r="B117" s="13">
        <v>6270</v>
      </c>
      <c r="C117" s="14" t="s">
        <v>114</v>
      </c>
      <c r="D117" s="15">
        <f>'[1]prespto '!N161</f>
        <v>500000</v>
      </c>
    </row>
    <row r="118" spans="2:4" ht="15" customHeight="1" thickBot="1" x14ac:dyDescent="0.3">
      <c r="B118" s="19">
        <v>7990</v>
      </c>
      <c r="C118" s="20" t="s">
        <v>115</v>
      </c>
      <c r="D118" s="21">
        <f>'[1]prespto '!N163</f>
        <v>217340.12</v>
      </c>
    </row>
    <row r="119" spans="2:4" hidden="1" x14ac:dyDescent="0.25">
      <c r="B119" s="22">
        <v>9910</v>
      </c>
      <c r="C119" s="23" t="s">
        <v>116</v>
      </c>
      <c r="D119" s="24">
        <f>'[1]prespto '!N164</f>
        <v>0</v>
      </c>
    </row>
    <row r="120" spans="2:4" x14ac:dyDescent="0.25">
      <c r="D120" s="26"/>
    </row>
    <row r="121" spans="2:4" ht="13.8" thickBot="1" x14ac:dyDescent="0.3">
      <c r="B121" s="1"/>
      <c r="C121" s="27"/>
    </row>
    <row r="122" spans="2:4" ht="14.4" customHeight="1" x14ac:dyDescent="0.25">
      <c r="B122" s="85" t="s">
        <v>117</v>
      </c>
      <c r="C122" s="86"/>
      <c r="D122" s="87"/>
    </row>
    <row r="123" spans="2:4" ht="14.4" customHeight="1" thickBot="1" x14ac:dyDescent="0.3">
      <c r="B123" s="95" t="s">
        <v>1</v>
      </c>
      <c r="C123" s="96"/>
      <c r="D123" s="97"/>
    </row>
    <row r="124" spans="2:4" ht="14.4" customHeight="1" thickBot="1" x14ac:dyDescent="0.3">
      <c r="B124" s="83" t="s">
        <v>118</v>
      </c>
      <c r="C124" s="84"/>
      <c r="D124" s="29" t="s">
        <v>3</v>
      </c>
    </row>
    <row r="125" spans="2:4" ht="13.8" thickBot="1" x14ac:dyDescent="0.3">
      <c r="B125" s="30" t="s">
        <v>119</v>
      </c>
      <c r="C125" s="28" t="s">
        <v>5</v>
      </c>
      <c r="D125" s="31">
        <f>D128</f>
        <v>311810355.72049403</v>
      </c>
    </row>
    <row r="126" spans="2:4" x14ac:dyDescent="0.25">
      <c r="B126" s="32"/>
      <c r="C126" s="33" t="s">
        <v>120</v>
      </c>
      <c r="D126" s="32"/>
    </row>
    <row r="127" spans="2:4" x14ac:dyDescent="0.25">
      <c r="B127" s="34" t="s">
        <v>121</v>
      </c>
      <c r="C127" s="35" t="s">
        <v>122</v>
      </c>
      <c r="D127" s="36"/>
    </row>
    <row r="128" spans="2:4" ht="27" thickBot="1" x14ac:dyDescent="0.3">
      <c r="B128" s="37" t="s">
        <v>123</v>
      </c>
      <c r="C128" s="38" t="s">
        <v>124</v>
      </c>
      <c r="D128" s="39">
        <f>'[1]prespto '!N5</f>
        <v>311810355.72049403</v>
      </c>
    </row>
    <row r="129" spans="2:4" x14ac:dyDescent="0.25">
      <c r="B129" s="40"/>
      <c r="C129" s="41"/>
      <c r="D129" s="42"/>
    </row>
    <row r="130" spans="2:4" ht="13.8" thickBot="1" x14ac:dyDescent="0.3">
      <c r="B130" s="1"/>
      <c r="C130" s="27"/>
    </row>
    <row r="131" spans="2:4" ht="14.4" customHeight="1" x14ac:dyDescent="0.25">
      <c r="B131" s="85" t="s">
        <v>0</v>
      </c>
      <c r="C131" s="86"/>
      <c r="D131" s="87"/>
    </row>
    <row r="132" spans="2:4" ht="14.4" customHeight="1" thickBot="1" x14ac:dyDescent="0.3">
      <c r="B132" s="95" t="s">
        <v>1</v>
      </c>
      <c r="C132" s="96"/>
      <c r="D132" s="97"/>
    </row>
    <row r="133" spans="2:4" ht="14.4" customHeight="1" thickBot="1" x14ac:dyDescent="0.3">
      <c r="B133" s="83" t="s">
        <v>125</v>
      </c>
      <c r="C133" s="88"/>
      <c r="D133" s="29" t="s">
        <v>3</v>
      </c>
    </row>
    <row r="134" spans="2:4" ht="13.8" thickBot="1" x14ac:dyDescent="0.3">
      <c r="B134" s="30" t="s">
        <v>119</v>
      </c>
      <c r="C134" s="28" t="s">
        <v>5</v>
      </c>
      <c r="D134" s="5">
        <f>+D135+D139+D143</f>
        <v>311810355.72000003</v>
      </c>
    </row>
    <row r="135" spans="2:4" x14ac:dyDescent="0.25">
      <c r="B135" s="43" t="s">
        <v>126</v>
      </c>
      <c r="C135" s="89" t="s">
        <v>127</v>
      </c>
      <c r="D135" s="92">
        <v>76714028.810000002</v>
      </c>
    </row>
    <row r="136" spans="2:4" x14ac:dyDescent="0.25">
      <c r="B136" s="44" t="s">
        <v>128</v>
      </c>
      <c r="C136" s="90"/>
      <c r="D136" s="93"/>
    </row>
    <row r="137" spans="2:4" ht="13.8" thickBot="1" x14ac:dyDescent="0.3">
      <c r="B137" s="45" t="s">
        <v>129</v>
      </c>
      <c r="C137" s="91"/>
      <c r="D137" s="94"/>
    </row>
    <row r="138" spans="2:4" ht="13.8" thickBot="1" x14ac:dyDescent="0.3">
      <c r="B138" s="46"/>
      <c r="C138" s="47"/>
      <c r="D138" s="48"/>
    </row>
    <row r="139" spans="2:4" x14ac:dyDescent="0.25">
      <c r="B139" s="43" t="s">
        <v>126</v>
      </c>
      <c r="C139" s="89" t="s">
        <v>130</v>
      </c>
      <c r="D139" s="92">
        <v>54860878.899999999</v>
      </c>
    </row>
    <row r="140" spans="2:4" x14ac:dyDescent="0.25">
      <c r="B140" s="44" t="s">
        <v>128</v>
      </c>
      <c r="C140" s="90"/>
      <c r="D140" s="93"/>
    </row>
    <row r="141" spans="2:4" ht="13.8" thickBot="1" x14ac:dyDescent="0.3">
      <c r="B141" s="45" t="s">
        <v>129</v>
      </c>
      <c r="C141" s="91"/>
      <c r="D141" s="94"/>
    </row>
    <row r="142" spans="2:4" ht="13.8" thickBot="1" x14ac:dyDescent="0.3">
      <c r="B142" s="46"/>
      <c r="C142" s="47"/>
      <c r="D142" s="48"/>
    </row>
    <row r="143" spans="2:4" x14ac:dyDescent="0.25">
      <c r="B143" s="43" t="s">
        <v>126</v>
      </c>
      <c r="C143" s="89" t="s">
        <v>131</v>
      </c>
      <c r="D143" s="92">
        <v>180235448.00999999</v>
      </c>
    </row>
    <row r="144" spans="2:4" x14ac:dyDescent="0.25">
      <c r="B144" s="44" t="s">
        <v>128</v>
      </c>
      <c r="C144" s="90"/>
      <c r="D144" s="93"/>
    </row>
    <row r="145" spans="2:8" ht="13.8" thickBot="1" x14ac:dyDescent="0.3">
      <c r="B145" s="45" t="s">
        <v>129</v>
      </c>
      <c r="C145" s="91"/>
      <c r="D145" s="94"/>
    </row>
    <row r="146" spans="2:8" x14ac:dyDescent="0.25">
      <c r="B146" s="40"/>
      <c r="C146" s="41"/>
      <c r="D146" s="49"/>
    </row>
    <row r="147" spans="2:8" ht="13.8" thickBot="1" x14ac:dyDescent="0.3">
      <c r="D147" s="26"/>
    </row>
    <row r="148" spans="2:8" ht="14.4" customHeight="1" x14ac:dyDescent="0.25">
      <c r="B148" s="85" t="s">
        <v>0</v>
      </c>
      <c r="C148" s="86"/>
      <c r="D148" s="87"/>
    </row>
    <row r="149" spans="2:8" ht="14.4" customHeight="1" thickBot="1" x14ac:dyDescent="0.3">
      <c r="B149" s="95" t="s">
        <v>1</v>
      </c>
      <c r="C149" s="96"/>
      <c r="D149" s="97"/>
      <c r="E149" s="50"/>
      <c r="F149" s="50"/>
      <c r="G149" s="50"/>
    </row>
    <row r="150" spans="2:8" ht="14.4" customHeight="1" thickBot="1" x14ac:dyDescent="0.3">
      <c r="B150" s="98" t="s">
        <v>132</v>
      </c>
      <c r="C150" s="99"/>
      <c r="D150" s="29" t="s">
        <v>3</v>
      </c>
    </row>
    <row r="151" spans="2:8" ht="13.8" thickBot="1" x14ac:dyDescent="0.3">
      <c r="B151" s="51"/>
      <c r="C151" s="28" t="s">
        <v>5</v>
      </c>
      <c r="D151" s="52">
        <f>D152+D153+D154</f>
        <v>311810355.72049403</v>
      </c>
      <c r="E151" s="50"/>
      <c r="F151" s="50"/>
      <c r="G151" s="53"/>
    </row>
    <row r="152" spans="2:8" x14ac:dyDescent="0.25">
      <c r="B152" s="54">
        <v>1</v>
      </c>
      <c r="C152" s="33" t="s">
        <v>133</v>
      </c>
      <c r="D152" s="55">
        <f>'[1]Resumen x capitulo'!L8+'[1]Resumen x capitulo'!L9+'[1]Resumen x capitulo'!L10+'[1]Resumen x capitulo'!L11+'[1]Resumen x capitulo'!L14</f>
        <v>292210973.71049404</v>
      </c>
      <c r="E152" s="50"/>
      <c r="F152" s="50"/>
      <c r="G152" s="53"/>
    </row>
    <row r="153" spans="2:8" x14ac:dyDescent="0.25">
      <c r="B153" s="56">
        <v>2</v>
      </c>
      <c r="C153" s="35" t="s">
        <v>134</v>
      </c>
      <c r="D153" s="57">
        <f>'[1]Resumen x capitulo'!L12+'[1]Resumen x capitulo'!L13</f>
        <v>19599382.009999998</v>
      </c>
      <c r="E153" s="50"/>
      <c r="F153" s="50"/>
      <c r="G153" s="53"/>
    </row>
    <row r="154" spans="2:8" ht="13.8" thickBot="1" x14ac:dyDescent="0.3">
      <c r="B154" s="58">
        <v>3</v>
      </c>
      <c r="C154" s="38" t="s">
        <v>135</v>
      </c>
      <c r="D154" s="59">
        <f>'[1]Resumen x capitulo'!L15</f>
        <v>0</v>
      </c>
      <c r="E154" s="50"/>
      <c r="F154" s="50"/>
      <c r="G154" s="53"/>
    </row>
    <row r="155" spans="2:8" x14ac:dyDescent="0.25">
      <c r="B155" s="1"/>
      <c r="C155" s="41"/>
      <c r="D155" s="49"/>
      <c r="F155" s="50"/>
    </row>
    <row r="156" spans="2:8" ht="13.8" thickBot="1" x14ac:dyDescent="0.3">
      <c r="D156" s="26"/>
    </row>
    <row r="157" spans="2:8" ht="14.4" customHeight="1" x14ac:dyDescent="0.25">
      <c r="B157" s="85" t="s">
        <v>0</v>
      </c>
      <c r="C157" s="86"/>
      <c r="D157" s="87"/>
      <c r="E157" s="60"/>
      <c r="F157" s="60"/>
      <c r="G157" s="60"/>
    </row>
    <row r="158" spans="2:8" ht="14.4" customHeight="1" thickBot="1" x14ac:dyDescent="0.3">
      <c r="B158" s="80" t="s">
        <v>1</v>
      </c>
      <c r="C158" s="81"/>
      <c r="D158" s="82"/>
      <c r="E158" s="60"/>
      <c r="F158" s="60"/>
      <c r="G158" s="60"/>
    </row>
    <row r="159" spans="2:8" ht="14.4" customHeight="1" thickBot="1" x14ac:dyDescent="0.3">
      <c r="B159" s="83" t="s">
        <v>136</v>
      </c>
      <c r="C159" s="84"/>
      <c r="D159" s="29" t="s">
        <v>3</v>
      </c>
      <c r="E159" s="61"/>
      <c r="F159" s="61"/>
    </row>
    <row r="160" spans="2:8" ht="13.8" thickBot="1" x14ac:dyDescent="0.3">
      <c r="B160" s="62"/>
      <c r="C160" s="28" t="s">
        <v>5</v>
      </c>
      <c r="D160" s="31">
        <f>SUM(D162:D164)</f>
        <v>311810355.72000003</v>
      </c>
      <c r="E160" s="63"/>
      <c r="F160" s="63"/>
      <c r="H160" s="50"/>
    </row>
    <row r="161" spans="2:7" ht="13.8" thickBot="1" x14ac:dyDescent="0.3">
      <c r="B161" s="64" t="s">
        <v>137</v>
      </c>
      <c r="C161" s="65" t="s">
        <v>138</v>
      </c>
      <c r="D161" s="66"/>
      <c r="E161" s="63"/>
      <c r="F161" s="63"/>
    </row>
    <row r="162" spans="2:7" x14ac:dyDescent="0.25">
      <c r="B162" s="67" t="s">
        <v>139</v>
      </c>
      <c r="C162" s="68" t="s">
        <v>140</v>
      </c>
      <c r="D162" s="69">
        <f>222096326.91</f>
        <v>222096326.91</v>
      </c>
      <c r="E162" s="63"/>
      <c r="F162" s="63"/>
    </row>
    <row r="163" spans="2:7" x14ac:dyDescent="0.25">
      <c r="B163" s="70" t="s">
        <v>141</v>
      </c>
      <c r="C163" s="71" t="s">
        <v>142</v>
      </c>
      <c r="D163" s="72">
        <v>76714028.810000002</v>
      </c>
      <c r="E163" s="63"/>
      <c r="F163" s="63"/>
    </row>
    <row r="164" spans="2:7" ht="13.8" thickBot="1" x14ac:dyDescent="0.3">
      <c r="B164" s="73" t="s">
        <v>143</v>
      </c>
      <c r="C164" s="74" t="s">
        <v>144</v>
      </c>
      <c r="D164" s="75">
        <v>13000000</v>
      </c>
      <c r="E164" s="60"/>
      <c r="F164" s="60"/>
      <c r="G164" s="60"/>
    </row>
    <row r="165" spans="2:7" x14ac:dyDescent="0.25">
      <c r="C165" s="41"/>
      <c r="D165" s="76"/>
      <c r="E165" s="60"/>
      <c r="F165" s="60"/>
      <c r="G165" s="60"/>
    </row>
    <row r="166" spans="2:7" ht="13.8" thickBot="1" x14ac:dyDescent="0.3">
      <c r="C166" s="41"/>
      <c r="D166" s="76"/>
      <c r="E166" s="60"/>
      <c r="F166" s="60"/>
      <c r="G166" s="60"/>
    </row>
    <row r="167" spans="2:7" ht="13.2" customHeight="1" x14ac:dyDescent="0.25">
      <c r="B167" s="85" t="s">
        <v>0</v>
      </c>
      <c r="C167" s="86"/>
      <c r="D167" s="87"/>
      <c r="E167" s="60"/>
      <c r="F167" s="60"/>
      <c r="G167" s="60"/>
    </row>
    <row r="168" spans="2:7" ht="13.8" customHeight="1" thickBot="1" x14ac:dyDescent="0.3">
      <c r="B168" s="80" t="s">
        <v>1</v>
      </c>
      <c r="C168" s="81"/>
      <c r="D168" s="82"/>
      <c r="E168" s="60"/>
      <c r="F168" s="60"/>
      <c r="G168" s="60"/>
    </row>
    <row r="169" spans="2:7" ht="13.8" customHeight="1" thickBot="1" x14ac:dyDescent="0.3">
      <c r="B169" s="83" t="s">
        <v>145</v>
      </c>
      <c r="C169" s="84"/>
      <c r="D169" s="29" t="s">
        <v>3</v>
      </c>
      <c r="E169" s="60"/>
      <c r="F169" s="60"/>
      <c r="G169" s="60"/>
    </row>
    <row r="170" spans="2:7" ht="15" customHeight="1" thickBot="1" x14ac:dyDescent="0.3">
      <c r="B170" s="83" t="s">
        <v>5</v>
      </c>
      <c r="C170" s="88"/>
      <c r="D170" s="31">
        <f>SUM(D171:D175)</f>
        <v>311810355.72049403</v>
      </c>
      <c r="E170" s="60"/>
      <c r="F170" s="60"/>
      <c r="G170" s="60"/>
    </row>
    <row r="171" spans="2:7" x14ac:dyDescent="0.25">
      <c r="B171" s="77">
        <v>1424700000</v>
      </c>
      <c r="C171" s="78" t="s">
        <v>146</v>
      </c>
      <c r="D171" s="79">
        <v>9933877.4751159977</v>
      </c>
      <c r="E171" s="60"/>
      <c r="F171" s="60"/>
      <c r="G171" s="60"/>
    </row>
    <row r="172" spans="2:7" x14ac:dyDescent="0.25">
      <c r="B172" s="77">
        <v>1424701000</v>
      </c>
      <c r="C172" s="78" t="s">
        <v>147</v>
      </c>
      <c r="D172" s="79">
        <v>227397717.16952404</v>
      </c>
      <c r="E172" s="60"/>
      <c r="F172" s="60"/>
      <c r="G172" s="60"/>
    </row>
    <row r="173" spans="2:7" x14ac:dyDescent="0.25">
      <c r="B173" s="77">
        <v>1424702000</v>
      </c>
      <c r="C173" s="78" t="s">
        <v>148</v>
      </c>
      <c r="D173" s="79">
        <v>45432860.908132009</v>
      </c>
      <c r="E173" s="60"/>
      <c r="F173" s="60"/>
      <c r="G173" s="60"/>
    </row>
    <row r="174" spans="2:7" x14ac:dyDescent="0.25">
      <c r="B174" s="77">
        <v>1424703000</v>
      </c>
      <c r="C174" s="78" t="s">
        <v>148</v>
      </c>
      <c r="D174" s="79">
        <v>26523822.857721999</v>
      </c>
      <c r="E174" s="60"/>
      <c r="F174" s="60"/>
      <c r="G174" s="60"/>
    </row>
    <row r="175" spans="2:7" x14ac:dyDescent="0.25">
      <c r="B175" s="77">
        <v>1424704000</v>
      </c>
      <c r="C175" s="78" t="s">
        <v>149</v>
      </c>
      <c r="D175" s="79">
        <v>2522077.3099999996</v>
      </c>
      <c r="E175" s="60"/>
      <c r="F175" s="60"/>
      <c r="G175" s="60"/>
    </row>
    <row r="176" spans="2:7" x14ac:dyDescent="0.25">
      <c r="C176" s="41"/>
      <c r="D176" s="76"/>
      <c r="E176" s="60"/>
      <c r="F176" s="60"/>
      <c r="G176" s="60"/>
    </row>
    <row r="177" spans="3:7" x14ac:dyDescent="0.25">
      <c r="C177" s="41"/>
      <c r="D177" s="76"/>
      <c r="E177" s="60"/>
      <c r="F177" s="60"/>
      <c r="G177" s="60"/>
    </row>
    <row r="178" spans="3:7" x14ac:dyDescent="0.25">
      <c r="C178" s="41"/>
      <c r="D178" s="76"/>
      <c r="E178" s="60"/>
      <c r="F178" s="60"/>
      <c r="G178" s="60"/>
    </row>
    <row r="179" spans="3:7" x14ac:dyDescent="0.25">
      <c r="C179" s="41"/>
      <c r="D179" s="76"/>
      <c r="E179" s="60"/>
      <c r="F179" s="60"/>
      <c r="G179" s="60"/>
    </row>
    <row r="180" spans="3:7" x14ac:dyDescent="0.25">
      <c r="C180" s="41"/>
      <c r="D180" s="76"/>
      <c r="E180" s="60"/>
      <c r="F180" s="60"/>
      <c r="G180" s="60"/>
    </row>
    <row r="181" spans="3:7" x14ac:dyDescent="0.25">
      <c r="C181" s="41"/>
      <c r="D181" s="76"/>
      <c r="E181" s="60"/>
      <c r="F181" s="60"/>
      <c r="G181" s="60"/>
    </row>
    <row r="182" spans="3:7" x14ac:dyDescent="0.25">
      <c r="C182" s="41"/>
      <c r="D182" s="76"/>
      <c r="E182" s="60"/>
      <c r="F182" s="60"/>
      <c r="G182" s="60"/>
    </row>
    <row r="183" spans="3:7" x14ac:dyDescent="0.25">
      <c r="C183" s="41"/>
      <c r="D183" s="76"/>
      <c r="E183" s="60"/>
      <c r="F183" s="60"/>
      <c r="G183" s="60"/>
    </row>
  </sheetData>
  <mergeCells count="25">
    <mergeCell ref="C139:C141"/>
    <mergeCell ref="D139:D141"/>
    <mergeCell ref="B1:D1"/>
    <mergeCell ref="B2:D2"/>
    <mergeCell ref="B3:C3"/>
    <mergeCell ref="B122:D122"/>
    <mergeCell ref="B123:D123"/>
    <mergeCell ref="B124:C124"/>
    <mergeCell ref="B131:D131"/>
    <mergeCell ref="B132:D132"/>
    <mergeCell ref="B133:C133"/>
    <mergeCell ref="C135:C137"/>
    <mergeCell ref="D135:D137"/>
    <mergeCell ref="B170:C170"/>
    <mergeCell ref="C143:C145"/>
    <mergeCell ref="D143:D145"/>
    <mergeCell ref="B148:D148"/>
    <mergeCell ref="B149:D149"/>
    <mergeCell ref="B150:C150"/>
    <mergeCell ref="B157:D157"/>
    <mergeCell ref="B158:D158"/>
    <mergeCell ref="B159:C159"/>
    <mergeCell ref="B167:D167"/>
    <mergeCell ref="B168:D168"/>
    <mergeCell ref="B169:C169"/>
  </mergeCells>
  <pageMargins left="0.70866141732283472" right="0.70866141732283472" top="0.74803149606299213" bottom="0.74803149606299213" header="0.31496062992125984" footer="0.31496062992125984"/>
  <pageSetup scale="6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B3E8D-2AA1-4D7B-8C23-1177F6B498EB}">
  <dimension ref="A1"/>
  <sheetViews>
    <sheetView topLeftCell="A34" zoomScale="60" zoomScaleNormal="60" workbookViewId="0">
      <selection activeCell="R44" sqref="R44"/>
    </sheetView>
  </sheetViews>
  <sheetFormatPr baseColWidth="10" defaultRowHeight="14.4" x14ac:dyDescent="0.3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EGRESO</vt:lpstr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Veronica Montoya Cruz</dc:creator>
  <cp:lastModifiedBy>Maria Veronica Montoya Cruz</cp:lastModifiedBy>
  <dcterms:created xsi:type="dcterms:W3CDTF">2026-04-30T14:39:34Z</dcterms:created>
  <dcterms:modified xsi:type="dcterms:W3CDTF">2026-04-30T21:12:50Z</dcterms:modified>
</cp:coreProperties>
</file>