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Estado Analitico del Ejercicio del Presupuesto de Egresos1t 2025\"/>
    </mc:Choice>
  </mc:AlternateContent>
  <xr:revisionPtr revIDLastSave="0" documentId="13_ncr:1_{4D82DD7E-6785-4D56-A13A-6F0B828D3BCF}" xr6:coauthVersionLast="45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<sst xmlns="http://schemas.openxmlformats.org/spreadsheetml/2006/main" count="83" uniqueCount="83">
  <si>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</si>
  <si>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</si>
  <si>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</si>
  <si>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</si>
  <si>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</si>
  <si>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</si>
  <si>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</si>
  <si>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</si>
  <si>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</si>
  <si>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</si>
  <si>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</si>
  <si>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</si>
  <si>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</si>
  <si>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</si>
  <si>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</si>
  <si>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</si>
  <si>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</si>
  <si>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</si>
  <si>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</si>
  <si>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</si>
  <si>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</si>
  <si>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</si>
  <si>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</si>
  <si>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</si>
  <si>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</si>
  <si>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</si>
  <si>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</si>
  <si>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</si>
  <si>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</si>
  <si>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</si>
  <si>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</si>
  <si>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</si>
  <si>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</si>
  <si>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</si>
  <si>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</si>
  <si>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</si>
  <si>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</si>
  <si>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</si>
  <si>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</si>
  <si>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</si>
  <si>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</si>
  <si>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</si>
  <si>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</si>
  <si>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</si>
  <si>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</si>
  <si>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</si>
  <si>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</si>
  <si>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</si>
  <si>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</si>
  <si>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</si>
  <si>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</si>
  <si>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</si>
  <si>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</si>
  <si>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</si>
  <si>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</si>
  <si>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</si>
  <si>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</si>
  <si>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</si>
  <si>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</si>
  <si>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</si>
  <si>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</si>
  <si>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</si>
  <si>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</si>
  <si>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</si>
  <si>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</si>
  <si>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</si>
  <si>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</si>
  <si>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</si>
  <si>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</si>
  <si>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</si>
  <si>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</si>
  <si>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</si>
  <si>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</si>
  <si>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</si>
  <si>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</si>
  <si>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</si>
  <si>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</si>
  <si>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</si>
  <si>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</si>
  <si>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</si>
  <si>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</si>
  <si>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</si>
  <si>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COMITÉ MUNICIPAL DE AGUA POTABLE Y ALCANTARILLADO DE SALAMANCA, GUANAJUATO.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</si>
</sst>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9" fillId="0" borderId="0" xfId="7" applyFont="1" applyAlignment="1" applyProtection="1">
      <alignment vertical="top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0" borderId="9" xfId="0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1285874</xdr:colOff>
      <xdr:row>0</xdr:row>
      <xdr:rowOff>57149</xdr:rowOff>
    </xdr:from>
    <xdr:to>
      <xdr:col>0</xdr:col>
      <xdr:colOff>1911917</xdr:colOff>
      <xdr:row>0</xdr:row>
      <xdr:rowOff>676274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486455-B6C6-481C-869D-BA001D383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4" y="57149"/>
          <a:ext cx="626043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8" t="s">
        <v>82</v>
      </c>
      <c r="B1" s="19"/>
      <c r="C1" s="19"/>
      <c r="D1" s="19"/>
      <c r="E1" s="19"/>
      <c r="F1" s="19"/>
      <c r="G1" s="20"/>
    </row>
    <row r="2" spans="1:8" x14ac:dyDescent="0.2">
      <c r="A2" s="13"/>
      <c r="B2" s="18" t="s">
        <v>14</v>
      </c>
      <c r="C2" s="19"/>
      <c r="D2" s="19"/>
      <c r="E2" s="19"/>
      <c r="F2" s="20"/>
      <c r="G2" s="16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7"/>
    </row>
    <row r="4" spans="1:8" x14ac:dyDescent="0.2">
      <c r="A4" s="4" t="s">
        <v>15</v>
      </c>
      <c r="B4" s="9">
        <f>SUM(B5:B11)</f>
        <v>127629527.48000002</v>
      </c>
      <c r="C4" s="9">
        <f>SUM(C5:C11)</f>
        <v>0</v>
      </c>
      <c r="D4" s="9">
        <f>B4+C4</f>
        <v>127629527.48000002</v>
      </c>
      <c r="E4" s="9">
        <f>SUM(E5:E11)</f>
        <v>26938938.100000001</v>
      </c>
      <c r="F4" s="9">
        <f>SUM(F5:F11)</f>
        <v>26938938.100000001</v>
      </c>
      <c r="G4" s="9">
        <f>D4-E4</f>
        <v>100690589.38000003</v>
      </c>
    </row>
    <row r="5" spans="1:8" x14ac:dyDescent="0.2">
      <c r="A5" s="21" t="s">
        <v>19</v>
      </c>
      <c r="B5" s="6">
        <v>67268398.870000005</v>
      </c>
      <c r="C5" s="6">
        <v>0</v>
      </c>
      <c r="D5" s="6">
        <f t="shared" ref="D5:D68" si="0">B5+C5</f>
        <v>67268398.870000005</v>
      </c>
      <c r="E5" s="6">
        <v>14669927.82</v>
      </c>
      <c r="F5" s="6">
        <v>14669927.82</v>
      </c>
      <c r="G5" s="6">
        <f t="shared" ref="G5:G68" si="1">D5-E5</f>
        <v>52598471.050000004</v>
      </c>
      <c r="H5" s="3">
        <v>1100</v>
      </c>
    </row>
    <row r="6" spans="1:8" x14ac:dyDescent="0.2">
      <c r="A6" s="21" t="s">
        <v>20</v>
      </c>
      <c r="B6" s="6">
        <v>308000</v>
      </c>
      <c r="C6" s="6">
        <v>0</v>
      </c>
      <c r="D6" s="6">
        <f t="shared" si="0"/>
        <v>308000</v>
      </c>
      <c r="E6" s="6">
        <v>92124.36</v>
      </c>
      <c r="F6" s="6">
        <v>92124.36</v>
      </c>
      <c r="G6" s="6">
        <f t="shared" si="1"/>
        <v>215875.64</v>
      </c>
      <c r="H6" s="3">
        <v>1200</v>
      </c>
    </row>
    <row r="7" spans="1:8" x14ac:dyDescent="0.2">
      <c r="A7" s="21" t="s">
        <v>21</v>
      </c>
      <c r="B7" s="6">
        <v>14740141.310000001</v>
      </c>
      <c r="C7" s="6">
        <v>104000</v>
      </c>
      <c r="D7" s="6">
        <f t="shared" si="0"/>
        <v>14844141.310000001</v>
      </c>
      <c r="E7" s="6">
        <v>1621006.5</v>
      </c>
      <c r="F7" s="6">
        <v>1621006.5</v>
      </c>
      <c r="G7" s="6">
        <f t="shared" si="1"/>
        <v>13223134.810000001</v>
      </c>
      <c r="H7" s="3">
        <v>1300</v>
      </c>
    </row>
    <row r="8" spans="1:8" x14ac:dyDescent="0.2">
      <c r="A8" s="21" t="s">
        <v>1</v>
      </c>
      <c r="B8" s="6">
        <v>23448707.710000001</v>
      </c>
      <c r="C8" s="6">
        <v>-242081</v>
      </c>
      <c r="D8" s="6">
        <f t="shared" si="0"/>
        <v>23206626.710000001</v>
      </c>
      <c r="E8" s="6">
        <v>4672741.41</v>
      </c>
      <c r="F8" s="6">
        <v>4672741.41</v>
      </c>
      <c r="G8" s="6">
        <f t="shared" si="1"/>
        <v>18533885.300000001</v>
      </c>
      <c r="H8" s="3">
        <v>1400</v>
      </c>
    </row>
    <row r="9" spans="1:8" x14ac:dyDescent="0.2">
      <c r="A9" s="21" t="s">
        <v>22</v>
      </c>
      <c r="B9" s="6">
        <v>21764279.59</v>
      </c>
      <c r="C9" s="6">
        <v>138081</v>
      </c>
      <c r="D9" s="6">
        <f t="shared" si="0"/>
        <v>21902360.59</v>
      </c>
      <c r="E9" s="6">
        <v>5883138.0099999998</v>
      </c>
      <c r="F9" s="6">
        <v>5883138.0099999998</v>
      </c>
      <c r="G9" s="6">
        <f t="shared" si="1"/>
        <v>16019222.58</v>
      </c>
      <c r="H9" s="3">
        <v>1500</v>
      </c>
    </row>
    <row r="10" spans="1:8" x14ac:dyDescent="0.2">
      <c r="A10" s="21" t="s">
        <v>2</v>
      </c>
      <c r="B10" s="6">
        <v>100000</v>
      </c>
      <c r="C10" s="6">
        <v>0</v>
      </c>
      <c r="D10" s="6">
        <f t="shared" si="0"/>
        <v>100000</v>
      </c>
      <c r="E10" s="6">
        <v>0</v>
      </c>
      <c r="F10" s="6">
        <v>0</v>
      </c>
      <c r="G10" s="6">
        <f t="shared" si="1"/>
        <v>100000</v>
      </c>
      <c r="H10" s="3">
        <v>1600</v>
      </c>
    </row>
    <row r="11" spans="1:8" x14ac:dyDescent="0.2">
      <c r="A11" s="21" t="s">
        <v>23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3">
        <v>1700</v>
      </c>
    </row>
    <row r="12" spans="1:8" x14ac:dyDescent="0.2">
      <c r="A12" s="4" t="s">
        <v>74</v>
      </c>
      <c r="B12" s="10">
        <f>SUM(B13:B21)</f>
        <v>60222962</v>
      </c>
      <c r="C12" s="10">
        <f>SUM(C13:C21)</f>
        <v>10091773.77</v>
      </c>
      <c r="D12" s="10">
        <f t="shared" si="0"/>
        <v>70314735.769999996</v>
      </c>
      <c r="E12" s="10">
        <f>SUM(E13:E21)</f>
        <v>2807277.07</v>
      </c>
      <c r="F12" s="10">
        <f>SUM(F13:F21)</f>
        <v>2213664.9899999998</v>
      </c>
      <c r="G12" s="10">
        <f t="shared" si="1"/>
        <v>67507458.700000003</v>
      </c>
      <c r="H12" s="5">
        <v>0</v>
      </c>
    </row>
    <row r="13" spans="1:8" x14ac:dyDescent="0.2">
      <c r="A13" s="21" t="s">
        <v>24</v>
      </c>
      <c r="B13" s="6">
        <v>3560812</v>
      </c>
      <c r="C13" s="6">
        <v>127650</v>
      </c>
      <c r="D13" s="6">
        <f t="shared" si="0"/>
        <v>3688462</v>
      </c>
      <c r="E13" s="6">
        <v>649305.52</v>
      </c>
      <c r="F13" s="6">
        <v>649305.52</v>
      </c>
      <c r="G13" s="6">
        <f t="shared" si="1"/>
        <v>3039156.48</v>
      </c>
      <c r="H13" s="3">
        <v>2100</v>
      </c>
    </row>
    <row r="14" spans="1:8" x14ac:dyDescent="0.2">
      <c r="A14" s="21" t="s">
        <v>25</v>
      </c>
      <c r="B14" s="6">
        <v>250000</v>
      </c>
      <c r="C14" s="6">
        <v>0</v>
      </c>
      <c r="D14" s="6">
        <f t="shared" si="0"/>
        <v>250000</v>
      </c>
      <c r="E14" s="6">
        <v>8033.62</v>
      </c>
      <c r="F14" s="6">
        <v>8033.62</v>
      </c>
      <c r="G14" s="6">
        <f t="shared" si="1"/>
        <v>241966.38</v>
      </c>
      <c r="H14" s="3">
        <v>2200</v>
      </c>
    </row>
    <row r="15" spans="1:8" x14ac:dyDescent="0.2">
      <c r="A15" s="21" t="s">
        <v>26</v>
      </c>
      <c r="B15" s="6">
        <v>395000</v>
      </c>
      <c r="C15" s="6">
        <v>0</v>
      </c>
      <c r="D15" s="6">
        <f t="shared" si="0"/>
        <v>395000</v>
      </c>
      <c r="E15" s="6">
        <v>7700</v>
      </c>
      <c r="F15" s="6">
        <v>7700</v>
      </c>
      <c r="G15" s="6">
        <f t="shared" si="1"/>
        <v>387300</v>
      </c>
      <c r="H15" s="3">
        <v>2300</v>
      </c>
    </row>
    <row r="16" spans="1:8" x14ac:dyDescent="0.2">
      <c r="A16" s="21" t="s">
        <v>27</v>
      </c>
      <c r="B16" s="6">
        <v>32286450</v>
      </c>
      <c r="C16" s="6">
        <v>9556340.6099999994</v>
      </c>
      <c r="D16" s="6">
        <f t="shared" si="0"/>
        <v>41842790.609999999</v>
      </c>
      <c r="E16" s="6">
        <v>177284.54</v>
      </c>
      <c r="F16" s="6">
        <v>49185.52</v>
      </c>
      <c r="G16" s="6">
        <f t="shared" si="1"/>
        <v>41665506.07</v>
      </c>
      <c r="H16" s="3">
        <v>2400</v>
      </c>
    </row>
    <row r="17" spans="1:8" x14ac:dyDescent="0.2">
      <c r="A17" s="21" t="s">
        <v>28</v>
      </c>
      <c r="B17" s="6">
        <v>2608000</v>
      </c>
      <c r="C17" s="6">
        <v>259616</v>
      </c>
      <c r="D17" s="6">
        <f t="shared" si="0"/>
        <v>2867616</v>
      </c>
      <c r="E17" s="6">
        <v>20944</v>
      </c>
      <c r="F17" s="6">
        <v>0</v>
      </c>
      <c r="G17" s="6">
        <f t="shared" si="1"/>
        <v>2846672</v>
      </c>
      <c r="H17" s="3">
        <v>2500</v>
      </c>
    </row>
    <row r="18" spans="1:8" x14ac:dyDescent="0.2">
      <c r="A18" s="21" t="s">
        <v>29</v>
      </c>
      <c r="B18" s="6">
        <v>9320750</v>
      </c>
      <c r="C18" s="6">
        <v>8543.59</v>
      </c>
      <c r="D18" s="6">
        <f t="shared" si="0"/>
        <v>9329293.5899999999</v>
      </c>
      <c r="E18" s="6">
        <v>1850505.74</v>
      </c>
      <c r="F18" s="6">
        <v>1493753.01</v>
      </c>
      <c r="G18" s="6">
        <f t="shared" si="1"/>
        <v>7478787.8499999996</v>
      </c>
      <c r="H18" s="3">
        <v>2600</v>
      </c>
    </row>
    <row r="19" spans="1:8" x14ac:dyDescent="0.2">
      <c r="A19" s="21" t="s">
        <v>30</v>
      </c>
      <c r="B19" s="6">
        <v>3784450</v>
      </c>
      <c r="C19" s="6">
        <v>0</v>
      </c>
      <c r="D19" s="6">
        <f t="shared" si="0"/>
        <v>3784450</v>
      </c>
      <c r="E19" s="6">
        <v>0</v>
      </c>
      <c r="F19" s="6">
        <v>0</v>
      </c>
      <c r="G19" s="6">
        <f t="shared" si="1"/>
        <v>3784450</v>
      </c>
      <c r="H19" s="3">
        <v>2700</v>
      </c>
    </row>
    <row r="20" spans="1:8" x14ac:dyDescent="0.2">
      <c r="A20" s="21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21" t="s">
        <v>32</v>
      </c>
      <c r="B21" s="6">
        <v>8017500</v>
      </c>
      <c r="C21" s="6">
        <v>139623.57</v>
      </c>
      <c r="D21" s="6">
        <f t="shared" si="0"/>
        <v>8157123.5700000003</v>
      </c>
      <c r="E21" s="6">
        <v>93503.65</v>
      </c>
      <c r="F21" s="6">
        <v>5687.32</v>
      </c>
      <c r="G21" s="6">
        <f t="shared" si="1"/>
        <v>8063619.9199999999</v>
      </c>
      <c r="H21" s="3">
        <v>2900</v>
      </c>
    </row>
    <row r="22" spans="1:8" x14ac:dyDescent="0.2">
      <c r="A22" s="4" t="s">
        <v>16</v>
      </c>
      <c r="B22" s="10">
        <f>SUM(B23:B31)</f>
        <v>104041144.11</v>
      </c>
      <c r="C22" s="10">
        <f>SUM(C23:C31)</f>
        <v>5042088.3899999997</v>
      </c>
      <c r="D22" s="10">
        <f t="shared" si="0"/>
        <v>109083232.5</v>
      </c>
      <c r="E22" s="10">
        <f>SUM(E23:E31)</f>
        <v>15194919.019999996</v>
      </c>
      <c r="F22" s="10">
        <f>SUM(F23:F31)</f>
        <v>12781556.019999998</v>
      </c>
      <c r="G22" s="10">
        <f t="shared" si="1"/>
        <v>93888313.480000004</v>
      </c>
      <c r="H22" s="5">
        <v>0</v>
      </c>
    </row>
    <row r="23" spans="1:8" x14ac:dyDescent="0.2">
      <c r="A23" s="21" t="s">
        <v>33</v>
      </c>
      <c r="B23" s="6">
        <v>38056000</v>
      </c>
      <c r="C23" s="6">
        <v>0</v>
      </c>
      <c r="D23" s="6">
        <f t="shared" si="0"/>
        <v>38056000</v>
      </c>
      <c r="E23" s="6">
        <v>7873072.04</v>
      </c>
      <c r="F23" s="6">
        <v>7873072.04</v>
      </c>
      <c r="G23" s="6">
        <f t="shared" si="1"/>
        <v>30182927.960000001</v>
      </c>
      <c r="H23" s="3">
        <v>3100</v>
      </c>
    </row>
    <row r="24" spans="1:8" x14ac:dyDescent="0.2">
      <c r="A24" s="21" t="s">
        <v>34</v>
      </c>
      <c r="B24" s="6">
        <v>1906000</v>
      </c>
      <c r="C24" s="6">
        <v>59347.839999999997</v>
      </c>
      <c r="D24" s="6">
        <f t="shared" si="0"/>
        <v>1965347.8400000001</v>
      </c>
      <c r="E24" s="6">
        <v>95393.04</v>
      </c>
      <c r="F24" s="6">
        <v>95393.04</v>
      </c>
      <c r="G24" s="6">
        <f t="shared" si="1"/>
        <v>1869954.8</v>
      </c>
      <c r="H24" s="3">
        <v>3200</v>
      </c>
    </row>
    <row r="25" spans="1:8" x14ac:dyDescent="0.2">
      <c r="A25" s="21" t="s">
        <v>35</v>
      </c>
      <c r="B25" s="6">
        <v>17430000</v>
      </c>
      <c r="C25" s="6">
        <v>826028.8</v>
      </c>
      <c r="D25" s="6">
        <f t="shared" si="0"/>
        <v>18256028.800000001</v>
      </c>
      <c r="E25" s="6">
        <v>1598566.27</v>
      </c>
      <c r="F25" s="6">
        <v>1598566.27</v>
      </c>
      <c r="G25" s="6">
        <f t="shared" si="1"/>
        <v>16657462.530000001</v>
      </c>
      <c r="H25" s="3">
        <v>3300</v>
      </c>
    </row>
    <row r="26" spans="1:8" x14ac:dyDescent="0.2">
      <c r="A26" s="21" t="s">
        <v>36</v>
      </c>
      <c r="B26" s="6">
        <v>3338000</v>
      </c>
      <c r="C26" s="6">
        <v>0</v>
      </c>
      <c r="D26" s="6">
        <f t="shared" si="0"/>
        <v>3338000</v>
      </c>
      <c r="E26" s="6">
        <v>503349.12</v>
      </c>
      <c r="F26" s="6">
        <v>503349.12</v>
      </c>
      <c r="G26" s="6">
        <f t="shared" si="1"/>
        <v>2834650.88</v>
      </c>
      <c r="H26" s="3">
        <v>3400</v>
      </c>
    </row>
    <row r="27" spans="1:8" x14ac:dyDescent="0.2">
      <c r="A27" s="21" t="s">
        <v>37</v>
      </c>
      <c r="B27" s="6">
        <v>19186625</v>
      </c>
      <c r="C27" s="6">
        <v>4188306.75</v>
      </c>
      <c r="D27" s="6">
        <f t="shared" si="0"/>
        <v>23374931.75</v>
      </c>
      <c r="E27" s="6">
        <v>619972.43000000005</v>
      </c>
      <c r="F27" s="6">
        <v>619972.43000000005</v>
      </c>
      <c r="G27" s="6">
        <f t="shared" si="1"/>
        <v>22754959.32</v>
      </c>
      <c r="H27" s="3">
        <v>3500</v>
      </c>
    </row>
    <row r="28" spans="1:8" x14ac:dyDescent="0.2">
      <c r="A28" s="21" t="s">
        <v>80</v>
      </c>
      <c r="B28" s="6">
        <v>3165000</v>
      </c>
      <c r="C28" s="6">
        <v>0</v>
      </c>
      <c r="D28" s="6">
        <f t="shared" si="0"/>
        <v>3165000</v>
      </c>
      <c r="E28" s="6">
        <v>30772.95</v>
      </c>
      <c r="F28" s="6">
        <v>30772.95</v>
      </c>
      <c r="G28" s="6">
        <f t="shared" si="1"/>
        <v>3134227.05</v>
      </c>
      <c r="H28" s="3">
        <v>3600</v>
      </c>
    </row>
    <row r="29" spans="1:8" x14ac:dyDescent="0.2">
      <c r="A29" s="21" t="s">
        <v>38</v>
      </c>
      <c r="B29" s="6">
        <v>621500</v>
      </c>
      <c r="C29" s="6">
        <v>0</v>
      </c>
      <c r="D29" s="6">
        <f t="shared" si="0"/>
        <v>621500</v>
      </c>
      <c r="E29" s="6">
        <v>7692.11</v>
      </c>
      <c r="F29" s="6">
        <v>7692.11</v>
      </c>
      <c r="G29" s="6">
        <f t="shared" si="1"/>
        <v>613807.89</v>
      </c>
      <c r="H29" s="3">
        <v>3700</v>
      </c>
    </row>
    <row r="30" spans="1:8" x14ac:dyDescent="0.2">
      <c r="A30" s="21" t="s">
        <v>39</v>
      </c>
      <c r="B30" s="6">
        <v>315000</v>
      </c>
      <c r="C30" s="6">
        <v>0</v>
      </c>
      <c r="D30" s="6">
        <f t="shared" si="0"/>
        <v>315000</v>
      </c>
      <c r="E30" s="6">
        <v>11754</v>
      </c>
      <c r="F30" s="6">
        <v>11754</v>
      </c>
      <c r="G30" s="6">
        <f t="shared" si="1"/>
        <v>303246</v>
      </c>
      <c r="H30" s="3">
        <v>3800</v>
      </c>
    </row>
    <row r="31" spans="1:8" x14ac:dyDescent="0.2">
      <c r="A31" s="21" t="s">
        <v>0</v>
      </c>
      <c r="B31" s="6">
        <v>20023019.109999999</v>
      </c>
      <c r="C31" s="6">
        <v>-31595</v>
      </c>
      <c r="D31" s="6">
        <f t="shared" si="0"/>
        <v>19991424.109999999</v>
      </c>
      <c r="E31" s="6">
        <v>4454347.0599999996</v>
      </c>
      <c r="F31" s="6">
        <v>2040984.06</v>
      </c>
      <c r="G31" s="6">
        <f t="shared" si="1"/>
        <v>15537077.050000001</v>
      </c>
      <c r="H31" s="3">
        <v>3900</v>
      </c>
    </row>
    <row r="32" spans="1:8" x14ac:dyDescent="0.2">
      <c r="A32" s="4" t="s">
        <v>75</v>
      </c>
      <c r="B32" s="10">
        <f>SUM(B33:B41)</f>
        <v>100000</v>
      </c>
      <c r="C32" s="10">
        <f>SUM(C33:C41)</f>
        <v>0</v>
      </c>
      <c r="D32" s="10">
        <f t="shared" si="0"/>
        <v>100000</v>
      </c>
      <c r="E32" s="10">
        <f>SUM(E33:E41)</f>
        <v>0</v>
      </c>
      <c r="F32" s="10">
        <f>SUM(F33:F41)</f>
        <v>0</v>
      </c>
      <c r="G32" s="10">
        <f t="shared" si="1"/>
        <v>100000</v>
      </c>
      <c r="H32" s="5">
        <v>0</v>
      </c>
    </row>
    <row r="33" spans="1:8" x14ac:dyDescent="0.2">
      <c r="A33" s="21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21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21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21" t="s">
        <v>43</v>
      </c>
      <c r="B36" s="6">
        <v>100000</v>
      </c>
      <c r="C36" s="6">
        <v>0</v>
      </c>
      <c r="D36" s="6">
        <f t="shared" si="0"/>
        <v>100000</v>
      </c>
      <c r="E36" s="6">
        <v>0</v>
      </c>
      <c r="F36" s="6">
        <v>0</v>
      </c>
      <c r="G36" s="6">
        <f t="shared" si="1"/>
        <v>100000</v>
      </c>
      <c r="H36" s="3">
        <v>4400</v>
      </c>
    </row>
    <row r="37" spans="1:8" x14ac:dyDescent="0.2">
      <c r="A37" s="21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21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21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21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21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6099382.0099999998</v>
      </c>
      <c r="C42" s="10">
        <f>SUM(C43:C51)</f>
        <v>24290000</v>
      </c>
      <c r="D42" s="10">
        <f t="shared" si="0"/>
        <v>30389382.009999998</v>
      </c>
      <c r="E42" s="10">
        <f>SUM(E43:E51)</f>
        <v>561347</v>
      </c>
      <c r="F42" s="10">
        <f>SUM(F43:F51)</f>
        <v>561347</v>
      </c>
      <c r="G42" s="10">
        <f t="shared" si="1"/>
        <v>29828035.009999998</v>
      </c>
      <c r="H42" s="5">
        <v>0</v>
      </c>
    </row>
    <row r="43" spans="1:8" x14ac:dyDescent="0.2">
      <c r="A43" s="22" t="s">
        <v>47</v>
      </c>
      <c r="B43" s="6">
        <v>820000</v>
      </c>
      <c r="C43" s="6">
        <v>3330000</v>
      </c>
      <c r="D43" s="6">
        <f t="shared" si="0"/>
        <v>4150000</v>
      </c>
      <c r="E43" s="6">
        <v>0</v>
      </c>
      <c r="F43" s="6">
        <v>0</v>
      </c>
      <c r="G43" s="6">
        <f t="shared" si="1"/>
        <v>4150000</v>
      </c>
      <c r="H43" s="3">
        <v>5100</v>
      </c>
    </row>
    <row r="44" spans="1:8" x14ac:dyDescent="0.2">
      <c r="A44" s="21" t="s">
        <v>48</v>
      </c>
      <c r="B44" s="6">
        <v>295000</v>
      </c>
      <c r="C44" s="6">
        <v>0</v>
      </c>
      <c r="D44" s="6">
        <f t="shared" si="0"/>
        <v>295000</v>
      </c>
      <c r="E44" s="6">
        <v>0</v>
      </c>
      <c r="F44" s="6">
        <v>0</v>
      </c>
      <c r="G44" s="6">
        <f t="shared" si="1"/>
        <v>295000</v>
      </c>
      <c r="H44" s="3">
        <v>5200</v>
      </c>
    </row>
    <row r="45" spans="1:8" x14ac:dyDescent="0.2">
      <c r="A45" s="21" t="s">
        <v>49</v>
      </c>
      <c r="B45" s="6">
        <v>85000</v>
      </c>
      <c r="C45" s="6">
        <v>0</v>
      </c>
      <c r="D45" s="6">
        <f t="shared" si="0"/>
        <v>85000</v>
      </c>
      <c r="E45" s="6">
        <v>0</v>
      </c>
      <c r="F45" s="6">
        <v>0</v>
      </c>
      <c r="G45" s="6">
        <f t="shared" si="1"/>
        <v>85000</v>
      </c>
      <c r="H45" s="3">
        <v>5300</v>
      </c>
    </row>
    <row r="46" spans="1:8" x14ac:dyDescent="0.2">
      <c r="A46" s="21" t="s">
        <v>50</v>
      </c>
      <c r="B46" s="6">
        <v>425250</v>
      </c>
      <c r="C46" s="6">
        <v>3500000</v>
      </c>
      <c r="D46" s="6">
        <f t="shared" si="0"/>
        <v>3925250</v>
      </c>
      <c r="E46" s="6">
        <v>0</v>
      </c>
      <c r="F46" s="6">
        <v>0</v>
      </c>
      <c r="G46" s="6">
        <f t="shared" si="1"/>
        <v>3925250</v>
      </c>
      <c r="H46" s="3">
        <v>5400</v>
      </c>
    </row>
    <row r="47" spans="1:8" x14ac:dyDescent="0.2">
      <c r="A47" s="21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21" t="s">
        <v>52</v>
      </c>
      <c r="B48" s="6">
        <v>2452500</v>
      </c>
      <c r="C48" s="6">
        <v>7660000</v>
      </c>
      <c r="D48" s="6">
        <f t="shared" si="0"/>
        <v>10112500</v>
      </c>
      <c r="E48" s="6">
        <v>561347</v>
      </c>
      <c r="F48" s="6">
        <v>561347</v>
      </c>
      <c r="G48" s="6">
        <f t="shared" si="1"/>
        <v>9551153</v>
      </c>
      <c r="H48" s="3">
        <v>5600</v>
      </c>
    </row>
    <row r="49" spans="1:8" x14ac:dyDescent="0.2">
      <c r="A49" s="21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21" t="s">
        <v>54</v>
      </c>
      <c r="B50" s="6">
        <v>100000</v>
      </c>
      <c r="C50" s="6">
        <v>0</v>
      </c>
      <c r="D50" s="6">
        <f t="shared" si="0"/>
        <v>100000</v>
      </c>
      <c r="E50" s="6">
        <v>0</v>
      </c>
      <c r="F50" s="6">
        <v>0</v>
      </c>
      <c r="G50" s="6">
        <f t="shared" si="1"/>
        <v>100000</v>
      </c>
      <c r="H50" s="3">
        <v>5800</v>
      </c>
    </row>
    <row r="51" spans="1:8" x14ac:dyDescent="0.2">
      <c r="A51" s="21" t="s">
        <v>55</v>
      </c>
      <c r="B51" s="6">
        <v>1921632.01</v>
      </c>
      <c r="C51" s="6">
        <v>9800000</v>
      </c>
      <c r="D51" s="6">
        <f t="shared" si="0"/>
        <v>11721632.01</v>
      </c>
      <c r="E51" s="6">
        <v>0</v>
      </c>
      <c r="F51" s="6">
        <v>0</v>
      </c>
      <c r="G51" s="6">
        <f t="shared" si="1"/>
        <v>11721632.01</v>
      </c>
      <c r="H51" s="3">
        <v>5900</v>
      </c>
    </row>
    <row r="52" spans="1:8" x14ac:dyDescent="0.2">
      <c r="A52" s="4" t="s">
        <v>17</v>
      </c>
      <c r="B52" s="10">
        <f>SUM(B53:B55)</f>
        <v>13500000</v>
      </c>
      <c r="C52" s="10">
        <f>SUM(C53:C55)</f>
        <v>80548242</v>
      </c>
      <c r="D52" s="10">
        <f t="shared" si="0"/>
        <v>94048242</v>
      </c>
      <c r="E52" s="10">
        <f>SUM(E53:E55)</f>
        <v>12102659.210000001</v>
      </c>
      <c r="F52" s="10">
        <f>SUM(F53:F55)</f>
        <v>11944318.390000001</v>
      </c>
      <c r="G52" s="10">
        <f t="shared" si="1"/>
        <v>81945582.789999992</v>
      </c>
      <c r="H52" s="5">
        <v>0</v>
      </c>
    </row>
    <row r="53" spans="1:8" x14ac:dyDescent="0.2">
      <c r="A53" s="21" t="s">
        <v>56</v>
      </c>
      <c r="B53" s="6">
        <v>13000000</v>
      </c>
      <c r="C53" s="6">
        <v>62672778.609999999</v>
      </c>
      <c r="D53" s="6">
        <f t="shared" si="0"/>
        <v>75672778.609999999</v>
      </c>
      <c r="E53" s="6">
        <v>10518298.48</v>
      </c>
      <c r="F53" s="6">
        <v>10359957.66</v>
      </c>
      <c r="G53" s="6">
        <f t="shared" si="1"/>
        <v>65154480.129999995</v>
      </c>
      <c r="H53" s="3">
        <v>6100</v>
      </c>
    </row>
    <row r="54" spans="1:8" x14ac:dyDescent="0.2">
      <c r="A54" s="21" t="s">
        <v>57</v>
      </c>
      <c r="B54" s="6">
        <v>500000</v>
      </c>
      <c r="C54" s="6">
        <v>17875463.390000001</v>
      </c>
      <c r="D54" s="6">
        <f t="shared" si="0"/>
        <v>18375463.390000001</v>
      </c>
      <c r="E54" s="6">
        <v>1584360.73</v>
      </c>
      <c r="F54" s="6">
        <v>1584360.73</v>
      </c>
      <c r="G54" s="6">
        <f t="shared" si="1"/>
        <v>16791102.66</v>
      </c>
      <c r="H54" s="3">
        <v>6200</v>
      </c>
    </row>
    <row r="55" spans="1:8" x14ac:dyDescent="0.2">
      <c r="A55" s="21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217340.12</v>
      </c>
      <c r="C56" s="10">
        <f>SUM(C57:C63)</f>
        <v>-200000</v>
      </c>
      <c r="D56" s="10">
        <f t="shared" si="0"/>
        <v>17340.119999999995</v>
      </c>
      <c r="E56" s="10">
        <f>SUM(E57:E63)</f>
        <v>0</v>
      </c>
      <c r="F56" s="10">
        <f>SUM(F57:F63)</f>
        <v>0</v>
      </c>
      <c r="G56" s="10">
        <f t="shared" si="1"/>
        <v>17340.119999999995</v>
      </c>
      <c r="H56" s="5">
        <v>0</v>
      </c>
    </row>
    <row r="57" spans="1:8" x14ac:dyDescent="0.2">
      <c r="A57" s="21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21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21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21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21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21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21" t="s">
        <v>64</v>
      </c>
      <c r="B63" s="6">
        <v>217340.12</v>
      </c>
      <c r="C63" s="6">
        <v>-200000</v>
      </c>
      <c r="D63" s="6">
        <f t="shared" si="0"/>
        <v>17340.119999999995</v>
      </c>
      <c r="E63" s="6">
        <v>0</v>
      </c>
      <c r="F63" s="6">
        <v>0</v>
      </c>
      <c r="G63" s="6">
        <f t="shared" si="1"/>
        <v>17340.119999999995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21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21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21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21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21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21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21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21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21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23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24" t="s">
        <v>79</v>
      </c>
      <c r="B76" s="8">
        <f t="shared" ref="B76:G76" si="4">SUM(B4+B12+B22+B32+B42+B52+B56+B64+B68)</f>
        <v>311810355.72000003</v>
      </c>
      <c r="C76" s="8">
        <f t="shared" si="4"/>
        <v>119772104.16</v>
      </c>
      <c r="D76" s="8">
        <f t="shared" si="4"/>
        <v>431582459.88</v>
      </c>
      <c r="E76" s="8">
        <f t="shared" si="4"/>
        <v>57605140.399999999</v>
      </c>
      <c r="F76" s="8">
        <f t="shared" si="4"/>
        <v>54439824.5</v>
      </c>
      <c r="G76" s="8">
        <f t="shared" si="4"/>
        <v>373977319.48000002</v>
      </c>
    </row>
    <row r="79" spans="1:8" x14ac:dyDescent="0.2">
      <c r="A79" s="1" t="s">
        <v>73</v>
      </c>
    </row>
    <row r="83" spans="1:5" x14ac:dyDescent="0.2">
      <c r="A83" s="11"/>
      <c r="B83" s="12"/>
      <c r="C83" s="12"/>
      <c r="D83" s="15"/>
      <c r="E83" s="15"/>
    </row>
    <row r="84" spans="1:5" x14ac:dyDescent="0.2">
      <c r="A84" s="11"/>
      <c r="B84" s="12"/>
      <c r="C84" s="12"/>
      <c r="D84" s="15"/>
      <c r="E84" s="15"/>
    </row>
  </sheetData>
  <sheetProtection formatCells="0" formatColumns="0" formatRows="0" autoFilter="0"/>
  <mergeCells count="5">
    <mergeCell ref="A1:G1"/>
    <mergeCell ref="G2:G3"/>
    <mergeCell ref="B2:F2"/>
    <mergeCell ref="D83:E83"/>
    <mergeCell ref="D84:E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2026-04-30T16:26:51Z</cp:lastPrinted>
  <dcterms:created xsi:type="dcterms:W3CDTF">2014-02-10T03:37:14Z</dcterms:created>
  <dcterms:modified xsi:type="dcterms:W3CDTF">2026-04-30T16:26:53Z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