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PRESUPUESTALES\Estado Analitico del Ejercicio del Presupuesto de Egresos 2t 2026\"/>
    </mc:Choice>
  </mc:AlternateContent>
  <xr:revisionPtr revIDLastSave="0" documentId="13_ncr:1_{8FB7B1F4-47F5-45FD-9059-9A92E4EE9197}" xr6:coauthVersionLast="45" xr6:coauthVersionMax="47" xr10:uidLastSave="{00000000-0000-0000-0000-000000000000}"/>
  <bookViews>
    <workbookView xWindow="-120" yWindow="-120" windowWidth="29040" windowHeight="15840" tabRatio="885" xr2:uid="{00000000-000D-0000-FFFF-FFFF00000000}"/>
  </bookViews>
  <sheets>
    <sheet name="COG" sheetId="6" r:id="rId1"/>
  </sheets>
  <definedNames>
    <definedName name="_xlnm._FilterDatabase" localSheetId="0" hidden="1">COG!$A$3:$G$75</definedName>
    <definedName name="_xlnm.Print_Titles" localSheetId="0">COG!$1:$3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6" l="1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76" i="6" l="1"/>
  <c r="G4" i="6"/>
  <c r="G76" i="6" s="1"/>
</calcChain>
</file>

<file path=xl/sharedStrings.xml><?xml version="1.0" encoding="utf-8"?>
<sst xmlns="http://schemas.openxmlformats.org/spreadsheetml/2006/main" count="83" uniqueCount="83">
  <si>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</si>
  <si>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</si>
  <si>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</si>
  <si>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</si>
  <si>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</si>
  <si>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</si>
  <si>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</si>
  <si>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</si>
  <si>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</si>
  <si>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</si>
  <si>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</si>
  <si>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</si>
  <si>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</si>
  <si>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</si>
  <si>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</si>
  <si>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</si>
  <si>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</si>
  <si>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</si>
  <si>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</si>
  <si>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</si>
  <si>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</si>
  <si>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</si>
  <si>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</si>
  <si>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</si>
  <si>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</si>
  <si>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</si>
  <si>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</si>
  <si>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</si>
  <si>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</si>
  <si>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</si>
  <si>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</si>
  <si>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</si>
  <si>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</si>
  <si>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</si>
  <si>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</si>
  <si>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</si>
  <si>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</si>
  <si>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</si>
  <si>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</si>
  <si>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</si>
  <si>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</si>
  <si>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</si>
  <si>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</si>
  <si>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</si>
  <si>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</si>
  <si>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</si>
  <si>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</si>
  <si>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</si>
  <si>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</si>
  <si>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</si>
  <si>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</si>
  <si>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</si>
  <si>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</si>
  <si>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</si>
  <si>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</si>
  <si>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</si>
  <si>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</si>
  <si>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</si>
  <si>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</si>
  <si>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</si>
  <si>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</si>
  <si>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</si>
  <si>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</si>
  <si>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</si>
  <si>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</si>
  <si>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</si>
  <si>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</si>
  <si>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</si>
  <si>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</si>
  <si>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</si>
  <si>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</si>
  <si>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</si>
  <si>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</si>
  <si>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</si>
  <si>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</si>
  <si>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</si>
  <si>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</si>
  <si>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</si>
  <si>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</si>
  <si>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</si>
  <si>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Servicios de Comunicación Social y Publicidad</t>
  </si>
  <si>
    <t>Inversiones Para el Fomento de Actividades Productivas</t>
  </si>
  <si>
    <t>COMITÉ MUNICIPAL DE AGUA POTABLE Y ALCANTARILLADO DE SALAMANCA, GUANAJUATO.
Estado Analítico del Ejercicio del Presupuesto de Egresos
Clasificación por Objeto del Gasto (Capítulo y Concepto)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</si>
</sst>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6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165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Protection="1">
      <protection locked="0"/>
    </xf>
    <xf numFmtId="4" fontId="7" fillId="2" borderId="2" xfId="9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3" fontId="3" fillId="0" borderId="8" xfId="0" applyNumberFormat="1" applyFont="1" applyBorder="1" applyProtection="1">
      <protection locked="0"/>
    </xf>
    <xf numFmtId="3" fontId="3" fillId="0" borderId="7" xfId="0" applyNumberFormat="1" applyFont="1" applyBorder="1" applyProtection="1">
      <protection locked="0"/>
    </xf>
    <xf numFmtId="3" fontId="7" fillId="0" borderId="7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3" fontId="7" fillId="0" borderId="8" xfId="0" applyNumberFormat="1" applyFont="1" applyBorder="1" applyProtection="1">
      <protection locked="0"/>
    </xf>
    <xf numFmtId="3" fontId="7" fillId="0" borderId="9" xfId="0" applyNumberFormat="1" applyFont="1" applyBorder="1" applyProtection="1">
      <protection locked="0"/>
    </xf>
    <xf numFmtId="0" fontId="7" fillId="0" borderId="0" xfId="8" applyFont="1" applyAlignment="1" applyProtection="1">
      <alignment horizontal="center" vertical="top"/>
      <protection locked="0"/>
    </xf>
    <xf numFmtId="3" fontId="3" fillId="0" borderId="10" xfId="0" applyNumberFormat="1" applyFont="1" applyBorder="1" applyProtection="1">
      <protection locked="0"/>
    </xf>
    <xf numFmtId="0" fontId="8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left" inden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indent="1"/>
    </xf>
    <xf numFmtId="3" fontId="7" fillId="0" borderId="1" xfId="0" applyNumberFormat="1" applyFont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7" fillId="0" borderId="10" xfId="0" applyFont="1" applyBorder="1" applyAlignment="1" applyProtection="1">
      <alignment horizontal="center"/>
      <protection locked="0"/>
    </xf>
    <xf numFmtId="3" fontId="7" fillId="0" borderId="10" xfId="0" applyNumberFormat="1" applyFont="1" applyBorder="1" applyProtection="1">
      <protection locked="0"/>
    </xf>
    <xf numFmtId="0" fontId="7" fillId="2" borderId="8" xfId="9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7" fillId="2" borderId="6" xfId="9" applyFont="1" applyFill="1" applyBorder="1" applyAlignment="1">
      <alignment vertical="center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</cellXfs>
  <cellStyles count="86">
    <cellStyle name="=C:\WINNT\SYSTEM32\COMMAND.COM" xfId="16" xr:uid="{791DCE6D-D5FB-44E8-BE46-EB7B167D479F}"/>
    <cellStyle name="Euro" xfId="1" xr:uid="{00000000-0005-0000-0000-000000000000}"/>
    <cellStyle name="Millares 2" xfId="2" xr:uid="{00000000-0005-0000-0000-000001000000}"/>
    <cellStyle name="Millares 2 10" xfId="26" xr:uid="{58600FA0-7091-4AE7-8B1C-42A4B4B170C9}"/>
    <cellStyle name="Millares 2 11" xfId="17" xr:uid="{E678E9FD-5775-4D21-BE48-B8AD3AB8A539}"/>
    <cellStyle name="Millares 2 2" xfId="3" xr:uid="{00000000-0005-0000-0000-000002000000}"/>
    <cellStyle name="Millares 2 2 2" xfId="77" xr:uid="{08C1F60B-3DB3-4F7F-BB0C-1E759BFD0AEE}"/>
    <cellStyle name="Millares 2 2 3" xfId="67" xr:uid="{D6755B0A-77A4-4439-A7B1-AB35B829AD1A}"/>
    <cellStyle name="Millares 2 2 4" xfId="57" xr:uid="{E2287B89-9555-43B2-ABC9-30948D5EDA4D}"/>
    <cellStyle name="Millares 2 2 5" xfId="47" xr:uid="{B08B30A1-2792-47DF-AF22-22127E92894B}"/>
    <cellStyle name="Millares 2 2 6" xfId="37" xr:uid="{C6623937-F187-4053-8380-16A0B53AF160}"/>
    <cellStyle name="Millares 2 2 7" xfId="27" xr:uid="{473DDC5A-A9D0-4972-A239-85314CA88FC3}"/>
    <cellStyle name="Millares 2 2 8" xfId="18" xr:uid="{E97350C9-DB87-45CF-9B0F-8023AEE8748F}"/>
    <cellStyle name="Millares 2 3" xfId="4" xr:uid="{00000000-0005-0000-0000-000003000000}"/>
    <cellStyle name="Millares 2 3 2" xfId="78" xr:uid="{6B5BE8CD-3ADA-4AAF-ABEC-5072B5686F14}"/>
    <cellStyle name="Millares 2 3 3" xfId="68" xr:uid="{B932B785-E568-44A4-B930-9EC0AC37635A}"/>
    <cellStyle name="Millares 2 3 4" xfId="58" xr:uid="{178A92BE-377E-45D9-BB52-E265FB82AE98}"/>
    <cellStyle name="Millares 2 3 5" xfId="48" xr:uid="{525489D0-78E6-4239-901E-F8AB733608A2}"/>
    <cellStyle name="Millares 2 3 6" xfId="38" xr:uid="{3C20C2BA-F4B9-48FD-A750-A75E7C1A6E3E}"/>
    <cellStyle name="Millares 2 3 7" xfId="28" xr:uid="{AD1C0980-572B-4C20-8F1E-7D613E82D450}"/>
    <cellStyle name="Millares 2 3 8" xfId="19" xr:uid="{34FB4B33-A97B-4C2E-96F1-4B7BA93F0964}"/>
    <cellStyle name="Millares 2 4" xfId="35" xr:uid="{B92FF849-D729-4C44-9D27-48804D53BD41}"/>
    <cellStyle name="Millares 2 4 2" xfId="85" xr:uid="{F8DD75AA-5C2B-4720-8A65-5D52025AA6C3}"/>
    <cellStyle name="Millares 2 4 3" xfId="75" xr:uid="{E4E7721F-3161-46C5-94D5-D1DD66C19C31}"/>
    <cellStyle name="Millares 2 4 4" xfId="65" xr:uid="{A4279B44-6875-4AE0-8DA5-6F7FE844F847}"/>
    <cellStyle name="Millares 2 4 5" xfId="55" xr:uid="{616E270A-255D-419E-9F92-F6CA62C72A8C}"/>
    <cellStyle name="Millares 2 4 6" xfId="45" xr:uid="{499FA8E0-EFD7-4A1E-9E25-CCB5FD435EAD}"/>
    <cellStyle name="Millares 2 5" xfId="76" xr:uid="{2337E816-C2AC-4606-B63A-4B5D6E01597F}"/>
    <cellStyle name="Millares 2 6" xfId="66" xr:uid="{8BDBE1AE-872E-49CC-AD90-917F5403247E}"/>
    <cellStyle name="Millares 2 7" xfId="56" xr:uid="{7B04BC39-FE4A-4802-965F-CE418016113A}"/>
    <cellStyle name="Millares 2 8" xfId="46" xr:uid="{70710993-AED4-4D14-A3EC-D2FCA5488971}"/>
    <cellStyle name="Millares 2 9" xfId="36" xr:uid="{F8EBB2ED-0978-44F3-9C09-72E95C83CFBB}"/>
    <cellStyle name="Millares 3" xfId="5" xr:uid="{00000000-0005-0000-0000-000004000000}"/>
    <cellStyle name="Millares 3 2" xfId="79" xr:uid="{D77A3326-2261-4060-9D4E-5DB5512217FC}"/>
    <cellStyle name="Millares 3 3" xfId="69" xr:uid="{C30EB15E-9D63-4161-B7C6-64467CD9438A}"/>
    <cellStyle name="Millares 3 4" xfId="59" xr:uid="{74813FEC-54DA-40C3-997E-440728E8C17E}"/>
    <cellStyle name="Millares 3 5" xfId="49" xr:uid="{3CA0CB83-A84C-47ED-8FCC-6AF86DB5E413}"/>
    <cellStyle name="Millares 3 6" xfId="39" xr:uid="{6C18093E-5554-4432-A7FE-25BAD2A06F63}"/>
    <cellStyle name="Millares 3 7" xfId="29" xr:uid="{036CB9A7-FEBD-488C-B507-732B2F76C973}"/>
    <cellStyle name="Millares 3 8" xfId="20" xr:uid="{A2FBA305-CE27-4C7C-A1D8-10CF493819C1}"/>
    <cellStyle name="Moneda 2" xfId="6" xr:uid="{00000000-0005-0000-0000-000005000000}"/>
    <cellStyle name="Moneda 2 2" xfId="80" xr:uid="{D002F3C4-42DE-47EA-BC6E-5E526838C2E8}"/>
    <cellStyle name="Moneda 2 3" xfId="70" xr:uid="{3EBF7ECB-4277-4E59-B529-C780BEDCF455}"/>
    <cellStyle name="Moneda 2 4" xfId="60" xr:uid="{3C0F1777-05A2-4EAF-9129-CA46059E78C2}"/>
    <cellStyle name="Moneda 2 5" xfId="50" xr:uid="{9A5C8AE5-0DD7-4E34-9349-B25212C2B43D}"/>
    <cellStyle name="Moneda 2 6" xfId="40" xr:uid="{EF496AE2-3EB9-43BB-9E9F-9F47A0BFCA7C}"/>
    <cellStyle name="Moneda 2 7" xfId="30" xr:uid="{EF9BB7DD-321C-49EC-8B9C-303737E0F0BB}"/>
    <cellStyle name="Moneda 2 8" xfId="21" xr:uid="{86EF4DCE-1EF4-4BB2-B435-F3B443D616B6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81" xr:uid="{BD2E959B-5E14-450B-9660-C5378B77BB6C}"/>
    <cellStyle name="Normal 2 4" xfId="71" xr:uid="{303E962D-A148-4258-8474-4DABE017DDF8}"/>
    <cellStyle name="Normal 2 5" xfId="61" xr:uid="{10B1CFD4-2C16-4729-8CB7-AE30AE77CD5A}"/>
    <cellStyle name="Normal 2 6" xfId="51" xr:uid="{28FD62AF-91C1-40CA-8480-C27EC359C3AD}"/>
    <cellStyle name="Normal 2 7" xfId="41" xr:uid="{839A9EDB-5689-4980-99A1-BC5C0DFB2300}"/>
    <cellStyle name="Normal 2 8" xfId="31" xr:uid="{9E5812EF-F21C-45E3-AC38-E046C4897FF9}"/>
    <cellStyle name="Normal 2 9" xfId="22" xr:uid="{5BA36F53-5382-4665-A5D9-087060E1AA2F}"/>
    <cellStyle name="Normal 3" xfId="9" xr:uid="{00000000-0005-0000-0000-000009000000}"/>
    <cellStyle name="Normal 3 2" xfId="82" xr:uid="{4F990C0B-D3FF-4521-BE0D-80C4DE737AAC}"/>
    <cellStyle name="Normal 3 3" xfId="72" xr:uid="{5218927E-14CE-42E9-BE79-69899E5DCD5E}"/>
    <cellStyle name="Normal 3 4" xfId="62" xr:uid="{4611D2E6-8C02-4A65-A4C1-3B957BF45EBD}"/>
    <cellStyle name="Normal 3 5" xfId="52" xr:uid="{E460179A-86E6-45F3-B9CE-3CEED3A26CC1}"/>
    <cellStyle name="Normal 3 6" xfId="42" xr:uid="{155ECB91-88BC-4F97-8235-C4A55227CBDB}"/>
    <cellStyle name="Normal 3 7" xfId="32" xr:uid="{24335B3F-AD47-4328-8D1F-746AE17FBBE9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84" xr:uid="{D54C1231-589A-4F86-B3A3-F72E7FB33C3A}"/>
    <cellStyle name="Normal 6 2 3" xfId="74" xr:uid="{5982C6B5-C43A-4DE9-8298-5F868F3AF937}"/>
    <cellStyle name="Normal 6 2 4" xfId="64" xr:uid="{27F38268-59B0-414B-9B63-42D666B18733}"/>
    <cellStyle name="Normal 6 2 5" xfId="54" xr:uid="{F37950B6-5553-4DB3-A238-F36C4064EE9F}"/>
    <cellStyle name="Normal 6 2 6" xfId="44" xr:uid="{8ABBB866-892E-4713-9F65-A81401A3A207}"/>
    <cellStyle name="Normal 6 2 7" xfId="34" xr:uid="{1E673557-7154-41DE-921C-4D6B01E8EB20}"/>
    <cellStyle name="Normal 6 2 8" xfId="24" xr:uid="{55DBCBBA-9533-46C9-B9A1-1E0BB667DC87}"/>
    <cellStyle name="Normal 6 3" xfId="83" xr:uid="{5747AE23-5A32-49B0-94F1-4DC58AB948F0}"/>
    <cellStyle name="Normal 6 4" xfId="73" xr:uid="{C9CFC7A8-5E92-459D-863A-6E4B4FFCF2F8}"/>
    <cellStyle name="Normal 6 5" xfId="63" xr:uid="{7FE34EF8-891E-41B6-8D1A-0C334D01479B}"/>
    <cellStyle name="Normal 6 6" xfId="53" xr:uid="{AFB209A6-79E3-4B5F-A251-DC8C3F842E95}"/>
    <cellStyle name="Normal 6 7" xfId="43" xr:uid="{FEF0F5B7-87FD-4F6A-8690-9AA83C242113}"/>
    <cellStyle name="Normal 6 8" xfId="33" xr:uid="{846B5152-B9A2-4DA5-88DD-994BFD22C9CB}"/>
    <cellStyle name="Normal 6 9" xfId="23" xr:uid="{F52A99C8-6BA1-424D-9D28-B8DD4DE955C1}"/>
    <cellStyle name="Porcentual 2" xfId="25" xr:uid="{673DDE67-70BE-4EBF-9946-7AFF38FB5D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0</xdr:row>
      <xdr:rowOff>144780</xdr:rowOff>
    </xdr:from>
    <xdr:to>
      <xdr:col>0</xdr:col>
      <xdr:colOff>803148</xdr:colOff>
      <xdr:row>0</xdr:row>
      <xdr:rowOff>655320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92B759-C445-4C93-8D72-22E00CFFF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" y="144780"/>
          <a:ext cx="551688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4"/>
  <sheetViews>
    <sheetView showGridLines="0" tabSelected="1" zoomScaleNormal="100" workbookViewId="0">
      <selection activeCell="G38" sqref="G38"/>
    </sheetView>
  </sheetViews>
  <sheetFormatPr baseColWidth="10" defaultColWidth="12" defaultRowHeight="11.25" x14ac:dyDescent="0.2"/>
  <cols>
    <col min="1" max="1" width="65.5" style="1" customWidth="1"/>
    <col min="2" max="2" width="15.6640625" style="1" customWidth="1"/>
    <col min="3" max="3" width="14.83203125" style="1" customWidth="1"/>
    <col min="4" max="4" width="14.1640625" style="1" customWidth="1"/>
    <col min="5" max="5" width="13.5" style="1" customWidth="1"/>
    <col min="6" max="6" width="14.5" style="1" customWidth="1"/>
    <col min="7" max="7" width="14" style="1" customWidth="1"/>
    <col min="8" max="16384" width="12" style="1"/>
  </cols>
  <sheetData>
    <row r="1" spans="1:8" ht="60.6" customHeight="1" x14ac:dyDescent="0.2">
      <c r="A1" s="23" t="s">
        <v>82</v>
      </c>
      <c r="B1" s="24"/>
      <c r="C1" s="24"/>
      <c r="D1" s="24"/>
      <c r="E1" s="24"/>
      <c r="F1" s="24"/>
      <c r="G1" s="25"/>
    </row>
    <row r="2" spans="1:8" x14ac:dyDescent="0.2">
      <c r="A2" s="22"/>
      <c r="B2" s="23" t="s">
        <v>14</v>
      </c>
      <c r="C2" s="24"/>
      <c r="D2" s="24"/>
      <c r="E2" s="24"/>
      <c r="F2" s="25"/>
      <c r="G2" s="26" t="s">
        <v>13</v>
      </c>
    </row>
    <row r="3" spans="1:8" ht="24.95" customHeight="1" x14ac:dyDescent="0.2">
      <c r="A3" s="20" t="s">
        <v>8</v>
      </c>
      <c r="B3" s="2" t="s">
        <v>9</v>
      </c>
      <c r="C3" s="2" t="s">
        <v>72</v>
      </c>
      <c r="D3" s="2" t="s">
        <v>10</v>
      </c>
      <c r="E3" s="2" t="s">
        <v>11</v>
      </c>
      <c r="F3" s="2" t="s">
        <v>12</v>
      </c>
      <c r="G3" s="27"/>
    </row>
    <row r="4" spans="1:8" x14ac:dyDescent="0.2">
      <c r="A4" s="3" t="s">
        <v>15</v>
      </c>
      <c r="B4" s="7">
        <f>SUM(B5:B11)</f>
        <v>127629527.48000002</v>
      </c>
      <c r="C4" s="7">
        <f>SUM(C5:C11)</f>
        <v>0</v>
      </c>
      <c r="D4" s="7">
        <f>B4+C4</f>
        <v>127629527.48000002</v>
      </c>
      <c r="E4" s="7">
        <f>SUM(E5:E11)</f>
        <v>53350084.590000004</v>
      </c>
      <c r="F4" s="7">
        <f>SUM(F5:F11)</f>
        <v>53350084.590000004</v>
      </c>
      <c r="G4" s="9">
        <f>D4-E4</f>
        <v>74279442.890000015</v>
      </c>
    </row>
    <row r="5" spans="1:8" x14ac:dyDescent="0.2">
      <c r="A5" s="15" t="s">
        <v>19</v>
      </c>
      <c r="B5" s="4">
        <v>67268398.870000005</v>
      </c>
      <c r="C5" s="4">
        <v>720000</v>
      </c>
      <c r="D5" s="4">
        <f t="shared" ref="D5:D68" si="0">B5+C5</f>
        <v>67988398.870000005</v>
      </c>
      <c r="E5" s="4">
        <v>29890259.879999999</v>
      </c>
      <c r="F5" s="4">
        <v>29890259.879999999</v>
      </c>
      <c r="G5" s="17">
        <f t="shared" ref="G5:G68" si="1">D5-E5</f>
        <v>38098138.99000001</v>
      </c>
      <c r="H5" s="12"/>
    </row>
    <row r="6" spans="1:8" x14ac:dyDescent="0.2">
      <c r="A6" s="15" t="s">
        <v>20</v>
      </c>
      <c r="B6" s="4">
        <v>308000</v>
      </c>
      <c r="C6" s="4">
        <v>340000</v>
      </c>
      <c r="D6" s="4">
        <f t="shared" si="0"/>
        <v>648000</v>
      </c>
      <c r="E6" s="4">
        <v>337716.4</v>
      </c>
      <c r="F6" s="4">
        <v>337716.4</v>
      </c>
      <c r="G6" s="17">
        <f t="shared" si="1"/>
        <v>310283.59999999998</v>
      </c>
      <c r="H6" s="12"/>
    </row>
    <row r="7" spans="1:8" x14ac:dyDescent="0.2">
      <c r="A7" s="15" t="s">
        <v>21</v>
      </c>
      <c r="B7" s="4">
        <v>14740141.310000001</v>
      </c>
      <c r="C7" s="4">
        <v>114000</v>
      </c>
      <c r="D7" s="4">
        <f t="shared" si="0"/>
        <v>14854141.310000001</v>
      </c>
      <c r="E7" s="4">
        <v>3332414.01</v>
      </c>
      <c r="F7" s="4">
        <v>3332414.01</v>
      </c>
      <c r="G7" s="17">
        <f t="shared" si="1"/>
        <v>11521727.300000001</v>
      </c>
      <c r="H7" s="12"/>
    </row>
    <row r="8" spans="1:8" x14ac:dyDescent="0.2">
      <c r="A8" s="15" t="s">
        <v>1</v>
      </c>
      <c r="B8" s="4">
        <v>23448707.710000001</v>
      </c>
      <c r="C8" s="4">
        <v>-360081</v>
      </c>
      <c r="D8" s="4">
        <f t="shared" si="0"/>
        <v>23088626.710000001</v>
      </c>
      <c r="E8" s="4">
        <v>9744907.9100000001</v>
      </c>
      <c r="F8" s="4">
        <v>9744907.9100000001</v>
      </c>
      <c r="G8" s="17">
        <f t="shared" si="1"/>
        <v>13343718.800000001</v>
      </c>
      <c r="H8" s="12"/>
    </row>
    <row r="9" spans="1:8" x14ac:dyDescent="0.2">
      <c r="A9" s="15" t="s">
        <v>22</v>
      </c>
      <c r="B9" s="4">
        <v>21764279.59</v>
      </c>
      <c r="C9" s="4">
        <v>-813919</v>
      </c>
      <c r="D9" s="4">
        <f t="shared" si="0"/>
        <v>20950360.59</v>
      </c>
      <c r="E9" s="4">
        <v>10044786.390000001</v>
      </c>
      <c r="F9" s="4">
        <v>10044786.390000001</v>
      </c>
      <c r="G9" s="17">
        <f t="shared" si="1"/>
        <v>10905574.199999999</v>
      </c>
      <c r="H9" s="12"/>
    </row>
    <row r="10" spans="1:8" x14ac:dyDescent="0.2">
      <c r="A10" s="15" t="s">
        <v>2</v>
      </c>
      <c r="B10" s="4">
        <v>100000</v>
      </c>
      <c r="C10" s="4">
        <v>0</v>
      </c>
      <c r="D10" s="4">
        <f t="shared" si="0"/>
        <v>100000</v>
      </c>
      <c r="E10" s="4">
        <v>0</v>
      </c>
      <c r="F10" s="4">
        <v>0</v>
      </c>
      <c r="G10" s="17">
        <f t="shared" si="1"/>
        <v>100000</v>
      </c>
      <c r="H10" s="12"/>
    </row>
    <row r="11" spans="1:8" x14ac:dyDescent="0.2">
      <c r="A11" s="15" t="s">
        <v>23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17">
        <f t="shared" si="1"/>
        <v>0</v>
      </c>
      <c r="H11" s="12"/>
    </row>
    <row r="12" spans="1:8" x14ac:dyDescent="0.2">
      <c r="A12" s="3" t="s">
        <v>74</v>
      </c>
      <c r="B12" s="8">
        <f>SUM(B13:B21)</f>
        <v>60222962</v>
      </c>
      <c r="C12" s="8">
        <f>SUM(C13:C21)</f>
        <v>13841773.77</v>
      </c>
      <c r="D12" s="8">
        <f t="shared" si="0"/>
        <v>74064735.769999996</v>
      </c>
      <c r="E12" s="8">
        <f>SUM(E13:E21)</f>
        <v>9007072.6400000006</v>
      </c>
      <c r="F12" s="8">
        <f>SUM(F13:F21)</f>
        <v>8853375.3399999999</v>
      </c>
      <c r="G12" s="16">
        <f t="shared" si="1"/>
        <v>65057663.129999995</v>
      </c>
      <c r="H12" s="21"/>
    </row>
    <row r="13" spans="1:8" x14ac:dyDescent="0.2">
      <c r="A13" s="15" t="s">
        <v>24</v>
      </c>
      <c r="B13" s="4">
        <v>3560812</v>
      </c>
      <c r="C13" s="4">
        <v>-72350</v>
      </c>
      <c r="D13" s="4">
        <f t="shared" si="0"/>
        <v>3488462</v>
      </c>
      <c r="E13" s="4">
        <v>835784.95</v>
      </c>
      <c r="F13" s="4">
        <v>835784.95</v>
      </c>
      <c r="G13" s="17">
        <f t="shared" si="1"/>
        <v>2652677.0499999998</v>
      </c>
      <c r="H13" s="12"/>
    </row>
    <row r="14" spans="1:8" x14ac:dyDescent="0.2">
      <c r="A14" s="15" t="s">
        <v>25</v>
      </c>
      <c r="B14" s="4">
        <v>250000</v>
      </c>
      <c r="C14" s="4">
        <v>0</v>
      </c>
      <c r="D14" s="4">
        <f t="shared" si="0"/>
        <v>250000</v>
      </c>
      <c r="E14" s="4">
        <v>123589.47</v>
      </c>
      <c r="F14" s="4">
        <v>123589.47</v>
      </c>
      <c r="G14" s="17">
        <f t="shared" si="1"/>
        <v>126410.53</v>
      </c>
      <c r="H14" s="12"/>
    </row>
    <row r="15" spans="1:8" x14ac:dyDescent="0.2">
      <c r="A15" s="15" t="s">
        <v>26</v>
      </c>
      <c r="B15" s="4">
        <v>395000</v>
      </c>
      <c r="C15" s="4">
        <v>0</v>
      </c>
      <c r="D15" s="4">
        <f t="shared" si="0"/>
        <v>395000</v>
      </c>
      <c r="E15" s="4">
        <v>72631</v>
      </c>
      <c r="F15" s="4">
        <v>72631</v>
      </c>
      <c r="G15" s="17">
        <f t="shared" si="1"/>
        <v>322369</v>
      </c>
      <c r="H15" s="12"/>
    </row>
    <row r="16" spans="1:8" x14ac:dyDescent="0.2">
      <c r="A16" s="15" t="s">
        <v>27</v>
      </c>
      <c r="B16" s="4">
        <v>32286450</v>
      </c>
      <c r="C16" s="4">
        <v>13056340.609999999</v>
      </c>
      <c r="D16" s="4">
        <f t="shared" si="0"/>
        <v>45342790.609999999</v>
      </c>
      <c r="E16" s="4">
        <v>3249274.18</v>
      </c>
      <c r="F16" s="4">
        <v>3100767.53</v>
      </c>
      <c r="G16" s="17">
        <f t="shared" si="1"/>
        <v>42093516.43</v>
      </c>
      <c r="H16" s="12"/>
    </row>
    <row r="17" spans="1:8" x14ac:dyDescent="0.2">
      <c r="A17" s="15" t="s">
        <v>28</v>
      </c>
      <c r="B17" s="4">
        <v>2608000</v>
      </c>
      <c r="C17" s="4">
        <v>109616</v>
      </c>
      <c r="D17" s="4">
        <f t="shared" si="0"/>
        <v>2717616</v>
      </c>
      <c r="E17" s="4">
        <v>110929</v>
      </c>
      <c r="F17" s="4">
        <v>110929</v>
      </c>
      <c r="G17" s="17">
        <f t="shared" si="1"/>
        <v>2606687</v>
      </c>
      <c r="H17" s="12"/>
    </row>
    <row r="18" spans="1:8" x14ac:dyDescent="0.2">
      <c r="A18" s="15" t="s">
        <v>29</v>
      </c>
      <c r="B18" s="4">
        <v>9320750</v>
      </c>
      <c r="C18" s="4">
        <v>8543.59</v>
      </c>
      <c r="D18" s="4">
        <f t="shared" si="0"/>
        <v>9329293.5899999999</v>
      </c>
      <c r="E18" s="4">
        <v>4037431.39</v>
      </c>
      <c r="F18" s="4">
        <v>4032240.74</v>
      </c>
      <c r="G18" s="17">
        <f t="shared" si="1"/>
        <v>5291862.1999999993</v>
      </c>
      <c r="H18" s="12"/>
    </row>
    <row r="19" spans="1:8" x14ac:dyDescent="0.2">
      <c r="A19" s="15" t="s">
        <v>30</v>
      </c>
      <c r="B19" s="4">
        <v>3784450</v>
      </c>
      <c r="C19" s="4">
        <v>0</v>
      </c>
      <c r="D19" s="4">
        <f t="shared" si="0"/>
        <v>3784450</v>
      </c>
      <c r="E19" s="4">
        <v>18300</v>
      </c>
      <c r="F19" s="4">
        <v>18300</v>
      </c>
      <c r="G19" s="17">
        <f t="shared" si="1"/>
        <v>3766150</v>
      </c>
      <c r="H19" s="12"/>
    </row>
    <row r="20" spans="1:8" x14ac:dyDescent="0.2">
      <c r="A20" s="15" t="s">
        <v>31</v>
      </c>
      <c r="B20" s="4">
        <v>0</v>
      </c>
      <c r="C20" s="4">
        <v>0</v>
      </c>
      <c r="D20" s="4">
        <f t="shared" si="0"/>
        <v>0</v>
      </c>
      <c r="E20" s="4">
        <v>0</v>
      </c>
      <c r="F20" s="4">
        <v>0</v>
      </c>
      <c r="G20" s="17">
        <f t="shared" si="1"/>
        <v>0</v>
      </c>
      <c r="H20" s="12"/>
    </row>
    <row r="21" spans="1:8" x14ac:dyDescent="0.2">
      <c r="A21" s="15" t="s">
        <v>32</v>
      </c>
      <c r="B21" s="4">
        <v>8017500</v>
      </c>
      <c r="C21" s="4">
        <v>739623.57</v>
      </c>
      <c r="D21" s="4">
        <f t="shared" si="0"/>
        <v>8757123.5700000003</v>
      </c>
      <c r="E21" s="4">
        <v>559132.65</v>
      </c>
      <c r="F21" s="4">
        <v>559132.65</v>
      </c>
      <c r="G21" s="17">
        <f t="shared" si="1"/>
        <v>8197990.9199999999</v>
      </c>
      <c r="H21" s="12"/>
    </row>
    <row r="22" spans="1:8" x14ac:dyDescent="0.2">
      <c r="A22" s="3" t="s">
        <v>16</v>
      </c>
      <c r="B22" s="8">
        <f>SUM(B23:B31)</f>
        <v>104041144.11</v>
      </c>
      <c r="C22" s="8">
        <f>SUM(C23:C31)</f>
        <v>9292088.3900000006</v>
      </c>
      <c r="D22" s="8">
        <f t="shared" si="0"/>
        <v>113333232.5</v>
      </c>
      <c r="E22" s="8">
        <f>SUM(E23:E31)</f>
        <v>36165570.129999995</v>
      </c>
      <c r="F22" s="8">
        <f>SUM(F23:F31)</f>
        <v>33713610.129999995</v>
      </c>
      <c r="G22" s="16">
        <f t="shared" si="1"/>
        <v>77167662.370000005</v>
      </c>
      <c r="H22" s="21"/>
    </row>
    <row r="23" spans="1:8" x14ac:dyDescent="0.2">
      <c r="A23" s="15" t="s">
        <v>33</v>
      </c>
      <c r="B23" s="4">
        <v>38056000</v>
      </c>
      <c r="C23" s="4">
        <v>0</v>
      </c>
      <c r="D23" s="4">
        <f t="shared" si="0"/>
        <v>38056000</v>
      </c>
      <c r="E23" s="4">
        <v>15516310.619999999</v>
      </c>
      <c r="F23" s="4">
        <v>15516310.619999999</v>
      </c>
      <c r="G23" s="17">
        <f t="shared" si="1"/>
        <v>22539689.380000003</v>
      </c>
      <c r="H23" s="12"/>
    </row>
    <row r="24" spans="1:8" x14ac:dyDescent="0.2">
      <c r="A24" s="15" t="s">
        <v>34</v>
      </c>
      <c r="B24" s="4">
        <v>1906000</v>
      </c>
      <c r="C24" s="4">
        <v>59347.839999999997</v>
      </c>
      <c r="D24" s="4">
        <f t="shared" si="0"/>
        <v>1965347.8400000001</v>
      </c>
      <c r="E24" s="4">
        <v>598273.65</v>
      </c>
      <c r="F24" s="4">
        <v>598273.65</v>
      </c>
      <c r="G24" s="17">
        <f t="shared" si="1"/>
        <v>1367074.19</v>
      </c>
      <c r="H24" s="12"/>
    </row>
    <row r="25" spans="1:8" x14ac:dyDescent="0.2">
      <c r="A25" s="15" t="s">
        <v>35</v>
      </c>
      <c r="B25" s="4">
        <v>17430000</v>
      </c>
      <c r="C25" s="4">
        <v>5546028.7999999998</v>
      </c>
      <c r="D25" s="4">
        <f t="shared" si="0"/>
        <v>22976028.800000001</v>
      </c>
      <c r="E25" s="4">
        <v>4739861.3099999996</v>
      </c>
      <c r="F25" s="4">
        <v>4739861.3099999996</v>
      </c>
      <c r="G25" s="17">
        <f t="shared" si="1"/>
        <v>18236167.490000002</v>
      </c>
      <c r="H25" s="12"/>
    </row>
    <row r="26" spans="1:8" x14ac:dyDescent="0.2">
      <c r="A26" s="15" t="s">
        <v>36</v>
      </c>
      <c r="B26" s="4">
        <v>3338000</v>
      </c>
      <c r="C26" s="4">
        <v>100000</v>
      </c>
      <c r="D26" s="4">
        <f t="shared" si="0"/>
        <v>3438000</v>
      </c>
      <c r="E26" s="4">
        <v>1173000.8999999999</v>
      </c>
      <c r="F26" s="4">
        <v>1173000.8999999999</v>
      </c>
      <c r="G26" s="17">
        <f t="shared" si="1"/>
        <v>2264999.1</v>
      </c>
      <c r="H26" s="12"/>
    </row>
    <row r="27" spans="1:8" x14ac:dyDescent="0.2">
      <c r="A27" s="15" t="s">
        <v>37</v>
      </c>
      <c r="B27" s="4">
        <v>19186625</v>
      </c>
      <c r="C27" s="4">
        <v>3778306.75</v>
      </c>
      <c r="D27" s="4">
        <f t="shared" si="0"/>
        <v>22964931.75</v>
      </c>
      <c r="E27" s="4">
        <v>5949367.4000000004</v>
      </c>
      <c r="F27" s="4">
        <v>5949367.4000000004</v>
      </c>
      <c r="G27" s="17">
        <f t="shared" si="1"/>
        <v>17015564.350000001</v>
      </c>
      <c r="H27" s="12"/>
    </row>
    <row r="28" spans="1:8" x14ac:dyDescent="0.2">
      <c r="A28" s="15" t="s">
        <v>80</v>
      </c>
      <c r="B28" s="4">
        <v>3165000</v>
      </c>
      <c r="C28" s="4">
        <v>-200000</v>
      </c>
      <c r="D28" s="4">
        <f t="shared" si="0"/>
        <v>2965000</v>
      </c>
      <c r="E28" s="4">
        <v>545669.29</v>
      </c>
      <c r="F28" s="4">
        <v>545669.29</v>
      </c>
      <c r="G28" s="17">
        <f t="shared" si="1"/>
        <v>2419330.71</v>
      </c>
      <c r="H28" s="12"/>
    </row>
    <row r="29" spans="1:8" x14ac:dyDescent="0.2">
      <c r="A29" s="15" t="s">
        <v>38</v>
      </c>
      <c r="B29" s="4">
        <v>621500</v>
      </c>
      <c r="C29" s="4">
        <v>-40000</v>
      </c>
      <c r="D29" s="4">
        <f t="shared" si="0"/>
        <v>581500</v>
      </c>
      <c r="E29" s="4">
        <v>12620.57</v>
      </c>
      <c r="F29" s="4">
        <v>12620.57</v>
      </c>
      <c r="G29" s="17">
        <f t="shared" si="1"/>
        <v>568879.43000000005</v>
      </c>
      <c r="H29" s="12"/>
    </row>
    <row r="30" spans="1:8" x14ac:dyDescent="0.2">
      <c r="A30" s="15" t="s">
        <v>39</v>
      </c>
      <c r="B30" s="4">
        <v>315000</v>
      </c>
      <c r="C30" s="4">
        <v>-70000</v>
      </c>
      <c r="D30" s="4">
        <f t="shared" si="0"/>
        <v>245000</v>
      </c>
      <c r="E30" s="4">
        <v>11754</v>
      </c>
      <c r="F30" s="4">
        <v>11754</v>
      </c>
      <c r="G30" s="17">
        <f t="shared" si="1"/>
        <v>233246</v>
      </c>
      <c r="H30" s="12"/>
    </row>
    <row r="31" spans="1:8" x14ac:dyDescent="0.2">
      <c r="A31" s="15" t="s">
        <v>0</v>
      </c>
      <c r="B31" s="4">
        <v>20023019.109999999</v>
      </c>
      <c r="C31" s="4">
        <v>118405</v>
      </c>
      <c r="D31" s="4">
        <f t="shared" si="0"/>
        <v>20141424.109999999</v>
      </c>
      <c r="E31" s="4">
        <v>7618712.3899999997</v>
      </c>
      <c r="F31" s="4">
        <v>5166752.3899999997</v>
      </c>
      <c r="G31" s="17">
        <f t="shared" si="1"/>
        <v>12522711.719999999</v>
      </c>
      <c r="H31" s="12"/>
    </row>
    <row r="32" spans="1:8" x14ac:dyDescent="0.2">
      <c r="A32" s="3" t="s">
        <v>75</v>
      </c>
      <c r="B32" s="8">
        <f>SUM(B33:B41)</f>
        <v>100000</v>
      </c>
      <c r="C32" s="8">
        <f>SUM(C33:C41)</f>
        <v>0</v>
      </c>
      <c r="D32" s="8">
        <f t="shared" si="0"/>
        <v>100000</v>
      </c>
      <c r="E32" s="8">
        <f>SUM(E33:E41)</f>
        <v>0</v>
      </c>
      <c r="F32" s="8">
        <f>SUM(F33:F41)</f>
        <v>0</v>
      </c>
      <c r="G32" s="16">
        <f t="shared" si="1"/>
        <v>100000</v>
      </c>
      <c r="H32" s="21"/>
    </row>
    <row r="33" spans="1:8" x14ac:dyDescent="0.2">
      <c r="A33" s="15" t="s">
        <v>40</v>
      </c>
      <c r="B33" s="4">
        <v>0</v>
      </c>
      <c r="C33" s="4">
        <v>0</v>
      </c>
      <c r="D33" s="4">
        <f t="shared" si="0"/>
        <v>0</v>
      </c>
      <c r="E33" s="4">
        <v>0</v>
      </c>
      <c r="F33" s="4">
        <v>0</v>
      </c>
      <c r="G33" s="17">
        <f t="shared" si="1"/>
        <v>0</v>
      </c>
      <c r="H33" s="12"/>
    </row>
    <row r="34" spans="1:8" x14ac:dyDescent="0.2">
      <c r="A34" s="15" t="s">
        <v>41</v>
      </c>
      <c r="B34" s="4">
        <v>0</v>
      </c>
      <c r="C34" s="4">
        <v>0</v>
      </c>
      <c r="D34" s="4">
        <f t="shared" si="0"/>
        <v>0</v>
      </c>
      <c r="E34" s="4">
        <v>0</v>
      </c>
      <c r="F34" s="4">
        <v>0</v>
      </c>
      <c r="G34" s="17">
        <f t="shared" si="1"/>
        <v>0</v>
      </c>
      <c r="H34" s="12"/>
    </row>
    <row r="35" spans="1:8" x14ac:dyDescent="0.2">
      <c r="A35" s="15" t="s">
        <v>42</v>
      </c>
      <c r="B35" s="4">
        <v>0</v>
      </c>
      <c r="C35" s="4">
        <v>0</v>
      </c>
      <c r="D35" s="4">
        <f t="shared" si="0"/>
        <v>0</v>
      </c>
      <c r="E35" s="4">
        <v>0</v>
      </c>
      <c r="F35" s="4">
        <v>0</v>
      </c>
      <c r="G35" s="17">
        <f t="shared" si="1"/>
        <v>0</v>
      </c>
      <c r="H35" s="12"/>
    </row>
    <row r="36" spans="1:8" x14ac:dyDescent="0.2">
      <c r="A36" s="15" t="s">
        <v>43</v>
      </c>
      <c r="B36" s="4">
        <v>100000</v>
      </c>
      <c r="C36" s="4">
        <v>0</v>
      </c>
      <c r="D36" s="4">
        <f t="shared" si="0"/>
        <v>100000</v>
      </c>
      <c r="E36" s="4">
        <v>0</v>
      </c>
      <c r="F36" s="4">
        <v>0</v>
      </c>
      <c r="G36" s="17">
        <f t="shared" si="1"/>
        <v>100000</v>
      </c>
      <c r="H36" s="12"/>
    </row>
    <row r="37" spans="1:8" x14ac:dyDescent="0.2">
      <c r="A37" s="15" t="s">
        <v>7</v>
      </c>
      <c r="B37" s="4">
        <v>0</v>
      </c>
      <c r="C37" s="4">
        <v>0</v>
      </c>
      <c r="D37" s="4">
        <f t="shared" si="0"/>
        <v>0</v>
      </c>
      <c r="E37" s="4">
        <v>0</v>
      </c>
      <c r="F37" s="4">
        <v>0</v>
      </c>
      <c r="G37" s="17">
        <f t="shared" si="1"/>
        <v>0</v>
      </c>
      <c r="H37" s="12"/>
    </row>
    <row r="38" spans="1:8" x14ac:dyDescent="0.2">
      <c r="A38" s="15" t="s">
        <v>44</v>
      </c>
      <c r="B38" s="4">
        <v>0</v>
      </c>
      <c r="C38" s="4">
        <v>0</v>
      </c>
      <c r="D38" s="4">
        <f t="shared" si="0"/>
        <v>0</v>
      </c>
      <c r="E38" s="4">
        <v>0</v>
      </c>
      <c r="F38" s="4">
        <v>0</v>
      </c>
      <c r="G38" s="17">
        <f t="shared" si="1"/>
        <v>0</v>
      </c>
      <c r="H38" s="12"/>
    </row>
    <row r="39" spans="1:8" x14ac:dyDescent="0.2">
      <c r="A39" s="15" t="s">
        <v>45</v>
      </c>
      <c r="B39" s="4">
        <v>0</v>
      </c>
      <c r="C39" s="4">
        <v>0</v>
      </c>
      <c r="D39" s="4">
        <f t="shared" si="0"/>
        <v>0</v>
      </c>
      <c r="E39" s="4">
        <v>0</v>
      </c>
      <c r="F39" s="4">
        <v>0</v>
      </c>
      <c r="G39" s="17">
        <f t="shared" si="1"/>
        <v>0</v>
      </c>
      <c r="H39" s="12"/>
    </row>
    <row r="40" spans="1:8" x14ac:dyDescent="0.2">
      <c r="A40" s="15" t="s">
        <v>3</v>
      </c>
      <c r="B40" s="4">
        <v>0</v>
      </c>
      <c r="C40" s="4">
        <v>0</v>
      </c>
      <c r="D40" s="4">
        <f t="shared" si="0"/>
        <v>0</v>
      </c>
      <c r="E40" s="4">
        <v>0</v>
      </c>
      <c r="F40" s="4">
        <v>0</v>
      </c>
      <c r="G40" s="17">
        <f t="shared" si="1"/>
        <v>0</v>
      </c>
      <c r="H40" s="12"/>
    </row>
    <row r="41" spans="1:8" x14ac:dyDescent="0.2">
      <c r="A41" s="15" t="s">
        <v>46</v>
      </c>
      <c r="B41" s="4">
        <v>0</v>
      </c>
      <c r="C41" s="4">
        <v>0</v>
      </c>
      <c r="D41" s="4">
        <f t="shared" si="0"/>
        <v>0</v>
      </c>
      <c r="E41" s="4">
        <v>0</v>
      </c>
      <c r="F41" s="4">
        <v>0</v>
      </c>
      <c r="G41" s="17">
        <f t="shared" si="1"/>
        <v>0</v>
      </c>
      <c r="H41" s="12"/>
    </row>
    <row r="42" spans="1:8" x14ac:dyDescent="0.2">
      <c r="A42" s="3" t="s">
        <v>76</v>
      </c>
      <c r="B42" s="8">
        <f>SUM(B43:B51)</f>
        <v>6099382.0099999998</v>
      </c>
      <c r="C42" s="8">
        <f>SUM(C43:C51)</f>
        <v>45430000</v>
      </c>
      <c r="D42" s="8">
        <f t="shared" si="0"/>
        <v>51529382.009999998</v>
      </c>
      <c r="E42" s="8">
        <f>SUM(E43:E51)</f>
        <v>1682878.67</v>
      </c>
      <c r="F42" s="8">
        <f>SUM(F43:F51)</f>
        <v>1682878.67</v>
      </c>
      <c r="G42" s="16">
        <f t="shared" si="1"/>
        <v>49846503.339999996</v>
      </c>
      <c r="H42" s="21"/>
    </row>
    <row r="43" spans="1:8" x14ac:dyDescent="0.2">
      <c r="A43" s="14" t="s">
        <v>47</v>
      </c>
      <c r="B43" s="4">
        <v>820000</v>
      </c>
      <c r="C43" s="4">
        <v>4230000</v>
      </c>
      <c r="D43" s="4">
        <f t="shared" si="0"/>
        <v>5050000</v>
      </c>
      <c r="E43" s="4">
        <v>14701.72</v>
      </c>
      <c r="F43" s="4">
        <v>14701.72</v>
      </c>
      <c r="G43" s="17">
        <f t="shared" si="1"/>
        <v>5035298.28</v>
      </c>
      <c r="H43" s="12"/>
    </row>
    <row r="44" spans="1:8" x14ac:dyDescent="0.2">
      <c r="A44" s="15" t="s">
        <v>48</v>
      </c>
      <c r="B44" s="4">
        <v>295000</v>
      </c>
      <c r="C44" s="4">
        <v>0</v>
      </c>
      <c r="D44" s="4">
        <f t="shared" si="0"/>
        <v>295000</v>
      </c>
      <c r="E44" s="4">
        <v>0</v>
      </c>
      <c r="F44" s="4">
        <v>0</v>
      </c>
      <c r="G44" s="17">
        <f t="shared" si="1"/>
        <v>295000</v>
      </c>
      <c r="H44" s="12"/>
    </row>
    <row r="45" spans="1:8" x14ac:dyDescent="0.2">
      <c r="A45" s="15" t="s">
        <v>49</v>
      </c>
      <c r="B45" s="4">
        <v>85000</v>
      </c>
      <c r="C45" s="4">
        <v>0</v>
      </c>
      <c r="D45" s="4">
        <f t="shared" si="0"/>
        <v>85000</v>
      </c>
      <c r="E45" s="4">
        <v>0</v>
      </c>
      <c r="F45" s="4">
        <v>0</v>
      </c>
      <c r="G45" s="17">
        <f t="shared" si="1"/>
        <v>85000</v>
      </c>
      <c r="H45" s="12"/>
    </row>
    <row r="46" spans="1:8" x14ac:dyDescent="0.2">
      <c r="A46" s="15" t="s">
        <v>50</v>
      </c>
      <c r="B46" s="4">
        <v>425250</v>
      </c>
      <c r="C46" s="4">
        <v>3500000</v>
      </c>
      <c r="D46" s="4">
        <f t="shared" si="0"/>
        <v>3925250</v>
      </c>
      <c r="E46" s="4">
        <v>0</v>
      </c>
      <c r="F46" s="4">
        <v>0</v>
      </c>
      <c r="G46" s="17">
        <f t="shared" si="1"/>
        <v>3925250</v>
      </c>
      <c r="H46" s="12"/>
    </row>
    <row r="47" spans="1:8" x14ac:dyDescent="0.2">
      <c r="A47" s="15" t="s">
        <v>51</v>
      </c>
      <c r="B47" s="4">
        <v>0</v>
      </c>
      <c r="C47" s="4">
        <v>0</v>
      </c>
      <c r="D47" s="4">
        <f t="shared" si="0"/>
        <v>0</v>
      </c>
      <c r="E47" s="4">
        <v>0</v>
      </c>
      <c r="F47" s="4">
        <v>0</v>
      </c>
      <c r="G47" s="17">
        <f t="shared" si="1"/>
        <v>0</v>
      </c>
      <c r="H47" s="12"/>
    </row>
    <row r="48" spans="1:8" x14ac:dyDescent="0.2">
      <c r="A48" s="15" t="s">
        <v>52</v>
      </c>
      <c r="B48" s="4">
        <v>2452500</v>
      </c>
      <c r="C48" s="4">
        <v>27900000</v>
      </c>
      <c r="D48" s="4">
        <f t="shared" si="0"/>
        <v>30352500</v>
      </c>
      <c r="E48" s="4">
        <v>1668176.95</v>
      </c>
      <c r="F48" s="4">
        <v>1668176.95</v>
      </c>
      <c r="G48" s="17">
        <f t="shared" si="1"/>
        <v>28684323.050000001</v>
      </c>
      <c r="H48" s="12"/>
    </row>
    <row r="49" spans="1:8" x14ac:dyDescent="0.2">
      <c r="A49" s="15" t="s">
        <v>53</v>
      </c>
      <c r="B49" s="4">
        <v>0</v>
      </c>
      <c r="C49" s="4">
        <v>0</v>
      </c>
      <c r="D49" s="4">
        <f t="shared" si="0"/>
        <v>0</v>
      </c>
      <c r="E49" s="4">
        <v>0</v>
      </c>
      <c r="F49" s="4">
        <v>0</v>
      </c>
      <c r="G49" s="17">
        <f t="shared" si="1"/>
        <v>0</v>
      </c>
      <c r="H49" s="12"/>
    </row>
    <row r="50" spans="1:8" x14ac:dyDescent="0.2">
      <c r="A50" s="15" t="s">
        <v>54</v>
      </c>
      <c r="B50" s="4">
        <v>100000</v>
      </c>
      <c r="C50" s="4">
        <v>0</v>
      </c>
      <c r="D50" s="4">
        <f t="shared" si="0"/>
        <v>100000</v>
      </c>
      <c r="E50" s="4">
        <v>0</v>
      </c>
      <c r="F50" s="4">
        <v>0</v>
      </c>
      <c r="G50" s="17">
        <f t="shared" si="1"/>
        <v>100000</v>
      </c>
      <c r="H50" s="12"/>
    </row>
    <row r="51" spans="1:8" x14ac:dyDescent="0.2">
      <c r="A51" s="15" t="s">
        <v>55</v>
      </c>
      <c r="B51" s="4">
        <v>1921632.01</v>
      </c>
      <c r="C51" s="4">
        <v>9800000</v>
      </c>
      <c r="D51" s="4">
        <f t="shared" si="0"/>
        <v>11721632.01</v>
      </c>
      <c r="E51" s="4">
        <v>0</v>
      </c>
      <c r="F51" s="4">
        <v>0</v>
      </c>
      <c r="G51" s="17">
        <f t="shared" si="1"/>
        <v>11721632.01</v>
      </c>
      <c r="H51" s="12"/>
    </row>
    <row r="52" spans="1:8" x14ac:dyDescent="0.2">
      <c r="A52" s="3" t="s">
        <v>17</v>
      </c>
      <c r="B52" s="8">
        <f>SUM(B53:B55)</f>
        <v>13500000</v>
      </c>
      <c r="C52" s="8">
        <f>SUM(C53:C55)</f>
        <v>81848242</v>
      </c>
      <c r="D52" s="8">
        <f t="shared" si="0"/>
        <v>95348242</v>
      </c>
      <c r="E52" s="8">
        <f>SUM(E53:E55)</f>
        <v>21272142.920000002</v>
      </c>
      <c r="F52" s="8">
        <f>SUM(F53:F55)</f>
        <v>21272142.920000002</v>
      </c>
      <c r="G52" s="16">
        <f t="shared" si="1"/>
        <v>74076099.079999998</v>
      </c>
      <c r="H52" s="21"/>
    </row>
    <row r="53" spans="1:8" x14ac:dyDescent="0.2">
      <c r="A53" s="15" t="s">
        <v>56</v>
      </c>
      <c r="B53" s="4">
        <v>13000000</v>
      </c>
      <c r="C53" s="4">
        <v>63972778.609999999</v>
      </c>
      <c r="D53" s="4">
        <f t="shared" si="0"/>
        <v>76972778.609999999</v>
      </c>
      <c r="E53" s="4">
        <v>18562786.620000001</v>
      </c>
      <c r="F53" s="4">
        <v>18562786.620000001</v>
      </c>
      <c r="G53" s="17">
        <f t="shared" si="1"/>
        <v>58409991.989999995</v>
      </c>
      <c r="H53" s="12"/>
    </row>
    <row r="54" spans="1:8" x14ac:dyDescent="0.2">
      <c r="A54" s="15" t="s">
        <v>57</v>
      </c>
      <c r="B54" s="4">
        <v>500000</v>
      </c>
      <c r="C54" s="4">
        <v>17875463.390000001</v>
      </c>
      <c r="D54" s="4">
        <f t="shared" si="0"/>
        <v>18375463.390000001</v>
      </c>
      <c r="E54" s="4">
        <v>2709356.3</v>
      </c>
      <c r="F54" s="4">
        <v>2709356.3</v>
      </c>
      <c r="G54" s="17">
        <f t="shared" si="1"/>
        <v>15666107.09</v>
      </c>
      <c r="H54" s="12"/>
    </row>
    <row r="55" spans="1:8" x14ac:dyDescent="0.2">
      <c r="A55" s="15" t="s">
        <v>58</v>
      </c>
      <c r="B55" s="4">
        <v>0</v>
      </c>
      <c r="C55" s="4">
        <v>0</v>
      </c>
      <c r="D55" s="4">
        <f t="shared" si="0"/>
        <v>0</v>
      </c>
      <c r="E55" s="4">
        <v>0</v>
      </c>
      <c r="F55" s="4">
        <v>0</v>
      </c>
      <c r="G55" s="17">
        <f t="shared" si="1"/>
        <v>0</v>
      </c>
      <c r="H55" s="12"/>
    </row>
    <row r="56" spans="1:8" x14ac:dyDescent="0.2">
      <c r="A56" s="3" t="s">
        <v>77</v>
      </c>
      <c r="B56" s="8">
        <f>SUM(B57:B63)</f>
        <v>217340.12</v>
      </c>
      <c r="C56" s="8">
        <f>SUM(C57:C63)</f>
        <v>-200000</v>
      </c>
      <c r="D56" s="8">
        <f t="shared" si="0"/>
        <v>17340.119999999995</v>
      </c>
      <c r="E56" s="8">
        <f>SUM(E57:E63)</f>
        <v>0</v>
      </c>
      <c r="F56" s="8">
        <f>SUM(F57:F63)</f>
        <v>0</v>
      </c>
      <c r="G56" s="16">
        <f t="shared" si="1"/>
        <v>17340.119999999995</v>
      </c>
      <c r="H56" s="21"/>
    </row>
    <row r="57" spans="1:8" x14ac:dyDescent="0.2">
      <c r="A57" s="15" t="s">
        <v>81</v>
      </c>
      <c r="B57" s="4">
        <v>0</v>
      </c>
      <c r="C57" s="4">
        <v>0</v>
      </c>
      <c r="D57" s="4">
        <f t="shared" si="0"/>
        <v>0</v>
      </c>
      <c r="E57" s="4">
        <v>0</v>
      </c>
      <c r="F57" s="4">
        <v>0</v>
      </c>
      <c r="G57" s="17">
        <f t="shared" si="1"/>
        <v>0</v>
      </c>
      <c r="H57" s="12"/>
    </row>
    <row r="58" spans="1:8" x14ac:dyDescent="0.2">
      <c r="A58" s="15" t="s">
        <v>59</v>
      </c>
      <c r="B58" s="4">
        <v>0</v>
      </c>
      <c r="C58" s="4">
        <v>0</v>
      </c>
      <c r="D58" s="4">
        <f t="shared" si="0"/>
        <v>0</v>
      </c>
      <c r="E58" s="4">
        <v>0</v>
      </c>
      <c r="F58" s="4">
        <v>0</v>
      </c>
      <c r="G58" s="17">
        <f t="shared" si="1"/>
        <v>0</v>
      </c>
      <c r="H58" s="12"/>
    </row>
    <row r="59" spans="1:8" x14ac:dyDescent="0.2">
      <c r="A59" s="15" t="s">
        <v>60</v>
      </c>
      <c r="B59" s="4">
        <v>0</v>
      </c>
      <c r="C59" s="4">
        <v>0</v>
      </c>
      <c r="D59" s="4">
        <f t="shared" si="0"/>
        <v>0</v>
      </c>
      <c r="E59" s="4">
        <v>0</v>
      </c>
      <c r="F59" s="4">
        <v>0</v>
      </c>
      <c r="G59" s="17">
        <f t="shared" si="1"/>
        <v>0</v>
      </c>
      <c r="H59" s="12"/>
    </row>
    <row r="60" spans="1:8" x14ac:dyDescent="0.2">
      <c r="A60" s="15" t="s">
        <v>61</v>
      </c>
      <c r="B60" s="4">
        <v>0</v>
      </c>
      <c r="C60" s="4">
        <v>0</v>
      </c>
      <c r="D60" s="4">
        <f t="shared" si="0"/>
        <v>0</v>
      </c>
      <c r="E60" s="4">
        <v>0</v>
      </c>
      <c r="F60" s="4">
        <v>0</v>
      </c>
      <c r="G60" s="17">
        <f t="shared" si="1"/>
        <v>0</v>
      </c>
      <c r="H60" s="12"/>
    </row>
    <row r="61" spans="1:8" x14ac:dyDescent="0.2">
      <c r="A61" s="15" t="s">
        <v>62</v>
      </c>
      <c r="B61" s="4">
        <v>0</v>
      </c>
      <c r="C61" s="4">
        <v>0</v>
      </c>
      <c r="D61" s="4">
        <f t="shared" si="0"/>
        <v>0</v>
      </c>
      <c r="E61" s="4">
        <v>0</v>
      </c>
      <c r="F61" s="4">
        <v>0</v>
      </c>
      <c r="G61" s="17">
        <f t="shared" si="1"/>
        <v>0</v>
      </c>
      <c r="H61" s="12"/>
    </row>
    <row r="62" spans="1:8" x14ac:dyDescent="0.2">
      <c r="A62" s="15" t="s">
        <v>63</v>
      </c>
      <c r="B62" s="4">
        <v>0</v>
      </c>
      <c r="C62" s="4">
        <v>0</v>
      </c>
      <c r="D62" s="4">
        <f t="shared" si="0"/>
        <v>0</v>
      </c>
      <c r="E62" s="4">
        <v>0</v>
      </c>
      <c r="F62" s="4">
        <v>0</v>
      </c>
      <c r="G62" s="17">
        <f t="shared" si="1"/>
        <v>0</v>
      </c>
      <c r="H62" s="12"/>
    </row>
    <row r="63" spans="1:8" x14ac:dyDescent="0.2">
      <c r="A63" s="15" t="s">
        <v>64</v>
      </c>
      <c r="B63" s="4">
        <v>217340.12</v>
      </c>
      <c r="C63" s="4">
        <v>-200000</v>
      </c>
      <c r="D63" s="4">
        <f t="shared" si="0"/>
        <v>17340.119999999995</v>
      </c>
      <c r="E63" s="4">
        <v>0</v>
      </c>
      <c r="F63" s="4">
        <v>0</v>
      </c>
      <c r="G63" s="17">
        <f t="shared" si="1"/>
        <v>17340.119999999995</v>
      </c>
      <c r="H63" s="12"/>
    </row>
    <row r="64" spans="1:8" x14ac:dyDescent="0.2">
      <c r="A64" s="3" t="s">
        <v>78</v>
      </c>
      <c r="B64" s="8">
        <f>SUM(B65:B67)</f>
        <v>0</v>
      </c>
      <c r="C64" s="8">
        <f>SUM(C65:C67)</f>
        <v>0</v>
      </c>
      <c r="D64" s="8">
        <f t="shared" si="0"/>
        <v>0</v>
      </c>
      <c r="E64" s="8">
        <f>SUM(E65:E67)</f>
        <v>0</v>
      </c>
      <c r="F64" s="8">
        <f>SUM(F65:F67)</f>
        <v>0</v>
      </c>
      <c r="G64" s="16">
        <f t="shared" si="1"/>
        <v>0</v>
      </c>
      <c r="H64" s="21"/>
    </row>
    <row r="65" spans="1:8" x14ac:dyDescent="0.2">
      <c r="A65" s="15" t="s">
        <v>4</v>
      </c>
      <c r="B65" s="4">
        <v>0</v>
      </c>
      <c r="C65" s="4">
        <v>0</v>
      </c>
      <c r="D65" s="4">
        <f t="shared" si="0"/>
        <v>0</v>
      </c>
      <c r="E65" s="4">
        <v>0</v>
      </c>
      <c r="F65" s="4">
        <v>0</v>
      </c>
      <c r="G65" s="17">
        <f t="shared" si="1"/>
        <v>0</v>
      </c>
      <c r="H65" s="12"/>
    </row>
    <row r="66" spans="1:8" x14ac:dyDescent="0.2">
      <c r="A66" s="15" t="s">
        <v>5</v>
      </c>
      <c r="B66" s="4">
        <v>0</v>
      </c>
      <c r="C66" s="4">
        <v>0</v>
      </c>
      <c r="D66" s="4">
        <f t="shared" si="0"/>
        <v>0</v>
      </c>
      <c r="E66" s="4">
        <v>0</v>
      </c>
      <c r="F66" s="4">
        <v>0</v>
      </c>
      <c r="G66" s="17">
        <f t="shared" si="1"/>
        <v>0</v>
      </c>
      <c r="H66" s="12"/>
    </row>
    <row r="67" spans="1:8" x14ac:dyDescent="0.2">
      <c r="A67" s="15" t="s">
        <v>6</v>
      </c>
      <c r="B67" s="4">
        <v>0</v>
      </c>
      <c r="C67" s="4">
        <v>0</v>
      </c>
      <c r="D67" s="4">
        <f t="shared" si="0"/>
        <v>0</v>
      </c>
      <c r="E67" s="4">
        <v>0</v>
      </c>
      <c r="F67" s="4">
        <v>0</v>
      </c>
      <c r="G67" s="17">
        <f t="shared" si="1"/>
        <v>0</v>
      </c>
      <c r="H67" s="12"/>
    </row>
    <row r="68" spans="1:8" x14ac:dyDescent="0.2">
      <c r="A68" s="3" t="s">
        <v>18</v>
      </c>
      <c r="B68" s="8">
        <f>SUM(B69:B75)</f>
        <v>0</v>
      </c>
      <c r="C68" s="8">
        <f>SUM(C69:C75)</f>
        <v>0</v>
      </c>
      <c r="D68" s="8">
        <f t="shared" si="0"/>
        <v>0</v>
      </c>
      <c r="E68" s="8">
        <f>SUM(E69:E75)</f>
        <v>0</v>
      </c>
      <c r="F68" s="8">
        <f>SUM(F69:F75)</f>
        <v>0</v>
      </c>
      <c r="G68" s="16">
        <f t="shared" si="1"/>
        <v>0</v>
      </c>
      <c r="H68" s="21"/>
    </row>
    <row r="69" spans="1:8" x14ac:dyDescent="0.2">
      <c r="A69" s="15" t="s">
        <v>65</v>
      </c>
      <c r="B69" s="4">
        <v>0</v>
      </c>
      <c r="C69" s="4">
        <v>0</v>
      </c>
      <c r="D69" s="4">
        <f t="shared" ref="D69:D75" si="2">B69+C69</f>
        <v>0</v>
      </c>
      <c r="E69" s="4">
        <v>0</v>
      </c>
      <c r="F69" s="4">
        <v>0</v>
      </c>
      <c r="G69" s="17">
        <f t="shared" ref="G69:G75" si="3">D69-E69</f>
        <v>0</v>
      </c>
      <c r="H69" s="12"/>
    </row>
    <row r="70" spans="1:8" x14ac:dyDescent="0.2">
      <c r="A70" s="15" t="s">
        <v>66</v>
      </c>
      <c r="B70" s="4">
        <v>0</v>
      </c>
      <c r="C70" s="4">
        <v>0</v>
      </c>
      <c r="D70" s="4">
        <f t="shared" si="2"/>
        <v>0</v>
      </c>
      <c r="E70" s="4">
        <v>0</v>
      </c>
      <c r="F70" s="4">
        <v>0</v>
      </c>
      <c r="G70" s="17">
        <f t="shared" si="3"/>
        <v>0</v>
      </c>
      <c r="H70" s="12"/>
    </row>
    <row r="71" spans="1:8" x14ac:dyDescent="0.2">
      <c r="A71" s="15" t="s">
        <v>67</v>
      </c>
      <c r="B71" s="4">
        <v>0</v>
      </c>
      <c r="C71" s="4">
        <v>0</v>
      </c>
      <c r="D71" s="4">
        <f t="shared" si="2"/>
        <v>0</v>
      </c>
      <c r="E71" s="4">
        <v>0</v>
      </c>
      <c r="F71" s="4">
        <v>0</v>
      </c>
      <c r="G71" s="17">
        <f t="shared" si="3"/>
        <v>0</v>
      </c>
      <c r="H71" s="12"/>
    </row>
    <row r="72" spans="1:8" x14ac:dyDescent="0.2">
      <c r="A72" s="15" t="s">
        <v>68</v>
      </c>
      <c r="B72" s="4">
        <v>0</v>
      </c>
      <c r="C72" s="4">
        <v>0</v>
      </c>
      <c r="D72" s="4">
        <f t="shared" si="2"/>
        <v>0</v>
      </c>
      <c r="E72" s="4">
        <v>0</v>
      </c>
      <c r="F72" s="4">
        <v>0</v>
      </c>
      <c r="G72" s="17">
        <f t="shared" si="3"/>
        <v>0</v>
      </c>
      <c r="H72" s="12"/>
    </row>
    <row r="73" spans="1:8" x14ac:dyDescent="0.2">
      <c r="A73" s="15" t="s">
        <v>69</v>
      </c>
      <c r="B73" s="4">
        <v>0</v>
      </c>
      <c r="C73" s="4">
        <v>0</v>
      </c>
      <c r="D73" s="4">
        <f t="shared" si="2"/>
        <v>0</v>
      </c>
      <c r="E73" s="4">
        <v>0</v>
      </c>
      <c r="F73" s="4">
        <v>0</v>
      </c>
      <c r="G73" s="17">
        <f t="shared" si="3"/>
        <v>0</v>
      </c>
      <c r="H73" s="12"/>
    </row>
    <row r="74" spans="1:8" x14ac:dyDescent="0.2">
      <c r="A74" s="15" t="s">
        <v>70</v>
      </c>
      <c r="B74" s="4">
        <v>0</v>
      </c>
      <c r="C74" s="4">
        <v>0</v>
      </c>
      <c r="D74" s="4">
        <f t="shared" si="2"/>
        <v>0</v>
      </c>
      <c r="E74" s="4">
        <v>0</v>
      </c>
      <c r="F74" s="4">
        <v>0</v>
      </c>
      <c r="G74" s="17">
        <f t="shared" si="3"/>
        <v>0</v>
      </c>
      <c r="H74" s="12"/>
    </row>
    <row r="75" spans="1:8" x14ac:dyDescent="0.2">
      <c r="A75" s="13" t="s">
        <v>71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11">
        <f t="shared" si="3"/>
        <v>0</v>
      </c>
      <c r="H75" s="12"/>
    </row>
    <row r="76" spans="1:8" x14ac:dyDescent="0.2">
      <c r="A76" s="18" t="s">
        <v>79</v>
      </c>
      <c r="B76" s="6">
        <f t="shared" ref="B76:G76" si="4">SUM(B4+B12+B22+B32+B42+B52+B56+B64+B68)</f>
        <v>311810355.72000003</v>
      </c>
      <c r="C76" s="6">
        <f t="shared" si="4"/>
        <v>150212104.16</v>
      </c>
      <c r="D76" s="6">
        <f t="shared" si="4"/>
        <v>462022459.88</v>
      </c>
      <c r="E76" s="6">
        <f t="shared" si="4"/>
        <v>121477748.95</v>
      </c>
      <c r="F76" s="6">
        <f t="shared" si="4"/>
        <v>118872091.65000001</v>
      </c>
      <c r="G76" s="19">
        <f t="shared" si="4"/>
        <v>340544710.93000001</v>
      </c>
    </row>
    <row r="78" spans="1:8" x14ac:dyDescent="0.2">
      <c r="A78" s="1" t="s">
        <v>73</v>
      </c>
    </row>
    <row r="83" spans="1:4" x14ac:dyDescent="0.2">
      <c r="A83" s="10"/>
      <c r="B83"/>
      <c r="C83" s="10"/>
      <c r="D83" s="10"/>
    </row>
    <row r="84" spans="1:4" x14ac:dyDescent="0.2">
      <c r="A84" s="10"/>
      <c r="B84"/>
      <c r="C84" s="10"/>
      <c r="D84" s="10"/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8740157480314965" right="0.70866141732283472" top="0.55118110236220474" bottom="0.55118110236220474" header="0.31496062992125984" footer="0.31496062992125984"/>
  <pageSetup paperSize="9" orientation="landscape" r:id="rId1"/>
  <headerFooter>
    <oddFooter>&amp;R&amp;P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COG</vt:lpstr>
      <vt:lpstr>COG!Títulos_a_imprimir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Cordinacion Administrativa</cp:lastModifiedBy>
  <cp:lastPrinted>2026-07-24T21:10:26Z</cp:lastPrinted>
  <dcterms:created xsi:type="dcterms:W3CDTF">2014-02-10T03:37:14Z</dcterms:created>
  <dcterms:modified xsi:type="dcterms:W3CDTF">2026-07-24T21:10:31Z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