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ANUAL 2025\CUENTA PÚBLICA\"/>
    </mc:Choice>
  </mc:AlternateContent>
  <xr:revisionPtr revIDLastSave="0" documentId="13_ncr:1_{4D65514F-B04D-4BE7-95E3-98A5BE99722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  <definedName name="_xlnm.Print_Area" localSheetId="0">COG!$A$1:$G$84</definedName>
    <definedName name="_xlnm.Print_Titles" localSheetId="0">COG!$1:$3</definedName>
  </definedNames>
  <calcPr calcId="191029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<sst xmlns="http://schemas.openxmlformats.org/spreadsheetml/2006/main" count="83" uniqueCount="83">
  <si>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</si>
  <si>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</si>
  <si>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</si>
  <si>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</si>
  <si>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</si>
  <si>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</si>
  <si>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</si>
  <si>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</si>
  <si>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</si>
  <si>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</si>
  <si>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</si>
  <si>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</si>
  <si>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</si>
  <si>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</si>
  <si>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</si>
  <si>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</si>
  <si>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</si>
  <si>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</si>
  <si>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</si>
  <si>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</si>
  <si>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</si>
  <si>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</si>
  <si>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</si>
  <si>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</si>
  <si>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</si>
  <si>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</si>
  <si>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</si>
  <si>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</si>
  <si>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</si>
  <si>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</si>
  <si>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</si>
  <si>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</si>
  <si>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</si>
  <si>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</si>
  <si>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</si>
  <si>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</si>
  <si>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</si>
  <si>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</si>
  <si>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</si>
  <si>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</si>
  <si>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</si>
  <si>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</si>
  <si>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</si>
  <si>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</si>
  <si>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</si>
  <si>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</si>
  <si>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</si>
  <si>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</si>
  <si>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</si>
  <si>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</si>
  <si>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</si>
  <si>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</si>
  <si>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</si>
  <si>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</si>
  <si>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</si>
  <si>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</si>
  <si>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</si>
  <si>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</si>
  <si>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</si>
  <si>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</si>
  <si>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</si>
  <si>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</si>
  <si>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</si>
  <si>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</si>
  <si>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</si>
  <si>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</si>
  <si>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</si>
  <si>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</si>
  <si>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</si>
  <si>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</si>
  <si>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</si>
  <si>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</si>
  <si>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</si>
  <si>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</si>
  <si>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</si>
  <si>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</si>
  <si>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</si>
  <si>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</si>
  <si>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</si>
  <si>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</si>
  <si>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</si>
  <si>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</si>
  <si>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COMITÉ MUNICIPAL DE AGUA POTABLE Y ALCANTARILLADO DE SALAMANCA, GUANAJUATO.
Estado Analítico del Ejercicio del Presupuesto de Egresos
Clasificación por Objeto del Gasto (Capítulo y Concepto)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</si>
</sst>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9" fillId="0" borderId="0" xfId="7" applyFont="1" applyAlignment="1" applyProtection="1">
      <alignment vertical="top"/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693420</xdr:colOff>
      <xdr:row>0</xdr:row>
      <xdr:rowOff>110490</xdr:rowOff>
    </xdr:from>
    <xdr:to>
      <xdr:col>0</xdr:col>
      <xdr:colOff>1245108</xdr:colOff>
      <xdr:row>0</xdr:row>
      <xdr:rowOff>656082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BA9F32-E3B8-49D3-8910-B0FF2B58D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11049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"/>
  <sheetViews>
    <sheetView showGridLines="0" tabSelected="1" zoomScaleNormal="100" workbookViewId="0">
      <selection activeCell="K7" sqref="K7"/>
    </sheetView>
  </sheetViews>
  <sheetFormatPr baseColWidth="10" defaultColWidth="12" defaultRowHeight="11.25" x14ac:dyDescent="0.2"/>
  <cols>
    <col min="1" max="1" width="71.33203125" style="1" customWidth="1"/>
    <col min="2" max="2" width="12.5" style="1" customWidth="1"/>
    <col min="3" max="3" width="13.83203125" style="1" customWidth="1"/>
    <col min="4" max="4" width="12.5" style="1" customWidth="1"/>
    <col min="5" max="5" width="12.6640625" style="1" customWidth="1"/>
    <col min="6" max="6" width="13.1640625" style="1" customWidth="1"/>
    <col min="7" max="7" width="12.5" style="1" bestFit="1" customWidth="1"/>
    <col min="8" max="16384" width="12" style="1"/>
  </cols>
  <sheetData>
    <row r="1" spans="1:8" ht="60.6" customHeight="1" x14ac:dyDescent="0.2">
      <c r="A1" s="19" t="s">
        <v>82</v>
      </c>
      <c r="B1" s="20"/>
      <c r="C1" s="20"/>
      <c r="D1" s="20"/>
      <c r="E1" s="20"/>
      <c r="F1" s="20"/>
      <c r="G1" s="21"/>
    </row>
    <row r="2" spans="1:8" x14ac:dyDescent="0.2">
      <c r="A2" s="13"/>
      <c r="B2" s="19" t="s">
        <v>14</v>
      </c>
      <c r="C2" s="20"/>
      <c r="D2" s="20"/>
      <c r="E2" s="20"/>
      <c r="F2" s="21"/>
      <c r="G2" s="22" t="s">
        <v>13</v>
      </c>
    </row>
    <row r="3" spans="1:8" ht="24.95" customHeight="1" x14ac:dyDescent="0.2">
      <c r="A3" s="14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3"/>
    </row>
    <row r="4" spans="1:8" x14ac:dyDescent="0.2">
      <c r="A4" s="4" t="s">
        <v>15</v>
      </c>
      <c r="B4" s="9">
        <f>SUM(B5:B11)</f>
        <v>120507832.81</v>
      </c>
      <c r="C4" s="9">
        <f>SUM(C5:C11)</f>
        <v>0</v>
      </c>
      <c r="D4" s="9">
        <f>B4+C4</f>
        <v>120507832.81</v>
      </c>
      <c r="E4" s="9">
        <f>SUM(E5:E11)</f>
        <v>113289929.49999999</v>
      </c>
      <c r="F4" s="9">
        <f>SUM(F5:F11)</f>
        <v>108860595.19</v>
      </c>
      <c r="G4" s="9">
        <f>D4-E4</f>
        <v>7217903.3100000173</v>
      </c>
    </row>
    <row r="5" spans="1:8" x14ac:dyDescent="0.2">
      <c r="A5" s="16" t="s">
        <v>19</v>
      </c>
      <c r="B5" s="6">
        <v>65018394.020000003</v>
      </c>
      <c r="C5" s="6">
        <v>-550328.17000000004</v>
      </c>
      <c r="D5" s="6">
        <f t="shared" ref="D5:D68" si="0">B5+C5</f>
        <v>64468065.850000001</v>
      </c>
      <c r="E5" s="6">
        <v>61985554.689999998</v>
      </c>
      <c r="F5" s="6">
        <v>60207873.060000002</v>
      </c>
      <c r="G5" s="6">
        <f t="shared" ref="G5:G68" si="1">D5-E5</f>
        <v>2482511.1600000039</v>
      </c>
      <c r="H5" s="3">
        <v>1100</v>
      </c>
    </row>
    <row r="6" spans="1:8" x14ac:dyDescent="0.2">
      <c r="A6" s="16" t="s">
        <v>20</v>
      </c>
      <c r="B6" s="6">
        <v>108000</v>
      </c>
      <c r="C6" s="6">
        <v>294000</v>
      </c>
      <c r="D6" s="6">
        <f t="shared" si="0"/>
        <v>402000</v>
      </c>
      <c r="E6" s="6">
        <v>393712.55</v>
      </c>
      <c r="F6" s="6">
        <v>393712.55</v>
      </c>
      <c r="G6" s="6">
        <f t="shared" si="1"/>
        <v>8287.4500000000116</v>
      </c>
      <c r="H6" s="3">
        <v>1200</v>
      </c>
    </row>
    <row r="7" spans="1:8" x14ac:dyDescent="0.2">
      <c r="A7" s="16" t="s">
        <v>21</v>
      </c>
      <c r="B7" s="6">
        <v>13164122.689999999</v>
      </c>
      <c r="C7" s="6">
        <v>790156.9</v>
      </c>
      <c r="D7" s="6">
        <f t="shared" si="0"/>
        <v>13954279.59</v>
      </c>
      <c r="E7" s="6">
        <v>13153014.93</v>
      </c>
      <c r="F7" s="6">
        <v>13109174.890000001</v>
      </c>
      <c r="G7" s="6">
        <f t="shared" si="1"/>
        <v>801264.66000000015</v>
      </c>
      <c r="H7" s="3">
        <v>1300</v>
      </c>
    </row>
    <row r="8" spans="1:8" x14ac:dyDescent="0.2">
      <c r="A8" s="16" t="s">
        <v>1</v>
      </c>
      <c r="B8" s="6">
        <v>22409675.329999998</v>
      </c>
      <c r="C8" s="6">
        <v>-2568266.71</v>
      </c>
      <c r="D8" s="6">
        <f t="shared" si="0"/>
        <v>19841408.619999997</v>
      </c>
      <c r="E8" s="6">
        <v>17824798.170000002</v>
      </c>
      <c r="F8" s="6">
        <v>15411628.869999999</v>
      </c>
      <c r="G8" s="6">
        <f t="shared" si="1"/>
        <v>2016610.4499999955</v>
      </c>
      <c r="H8" s="3">
        <v>1400</v>
      </c>
    </row>
    <row r="9" spans="1:8" x14ac:dyDescent="0.2">
      <c r="A9" s="16" t="s">
        <v>22</v>
      </c>
      <c r="B9" s="6">
        <v>19632640.77</v>
      </c>
      <c r="C9" s="6">
        <v>2034437.98</v>
      </c>
      <c r="D9" s="6">
        <f t="shared" si="0"/>
        <v>21667078.75</v>
      </c>
      <c r="E9" s="6">
        <v>19932849.16</v>
      </c>
      <c r="F9" s="6">
        <v>19738205.82</v>
      </c>
      <c r="G9" s="6">
        <f t="shared" si="1"/>
        <v>1734229.5899999999</v>
      </c>
      <c r="H9" s="3">
        <v>1500</v>
      </c>
    </row>
    <row r="10" spans="1:8" x14ac:dyDescent="0.2">
      <c r="A10" s="16" t="s">
        <v>2</v>
      </c>
      <c r="B10" s="6">
        <v>175000</v>
      </c>
      <c r="C10" s="6">
        <v>0</v>
      </c>
      <c r="D10" s="6">
        <f t="shared" si="0"/>
        <v>175000</v>
      </c>
      <c r="E10" s="6">
        <v>0</v>
      </c>
      <c r="F10" s="6">
        <v>0</v>
      </c>
      <c r="G10" s="6">
        <f t="shared" si="1"/>
        <v>175000</v>
      </c>
      <c r="H10" s="3">
        <v>1600</v>
      </c>
    </row>
    <row r="11" spans="1:8" x14ac:dyDescent="0.2">
      <c r="A11" s="16" t="s">
        <v>23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3">
        <v>1700</v>
      </c>
    </row>
    <row r="12" spans="1:8" x14ac:dyDescent="0.2">
      <c r="A12" s="4" t="s">
        <v>74</v>
      </c>
      <c r="B12" s="10">
        <f>SUM(B13:B21)</f>
        <v>47260580</v>
      </c>
      <c r="C12" s="10">
        <f>SUM(C13:C21)</f>
        <v>25405003.810000002</v>
      </c>
      <c r="D12" s="10">
        <f t="shared" si="0"/>
        <v>72665583.810000002</v>
      </c>
      <c r="E12" s="10">
        <f>SUM(E13:E21)</f>
        <v>44422111.439999998</v>
      </c>
      <c r="F12" s="10">
        <f>SUM(F13:F21)</f>
        <v>44422111.439999998</v>
      </c>
      <c r="G12" s="10">
        <f t="shared" si="1"/>
        <v>28243472.370000005</v>
      </c>
      <c r="H12" s="5">
        <v>0</v>
      </c>
    </row>
    <row r="13" spans="1:8" x14ac:dyDescent="0.2">
      <c r="A13" s="16" t="s">
        <v>24</v>
      </c>
      <c r="B13" s="6">
        <v>3496650</v>
      </c>
      <c r="C13" s="6">
        <v>-14200</v>
      </c>
      <c r="D13" s="6">
        <f t="shared" si="0"/>
        <v>3482450</v>
      </c>
      <c r="E13" s="6">
        <v>2296739.25</v>
      </c>
      <c r="F13" s="6">
        <v>2296739.25</v>
      </c>
      <c r="G13" s="6">
        <f t="shared" si="1"/>
        <v>1185710.75</v>
      </c>
      <c r="H13" s="3">
        <v>2100</v>
      </c>
    </row>
    <row r="14" spans="1:8" x14ac:dyDescent="0.2">
      <c r="A14" s="16" t="s">
        <v>25</v>
      </c>
      <c r="B14" s="6">
        <v>315000</v>
      </c>
      <c r="C14" s="6">
        <v>30000</v>
      </c>
      <c r="D14" s="6">
        <f t="shared" si="0"/>
        <v>345000</v>
      </c>
      <c r="E14" s="6">
        <v>201548.4</v>
      </c>
      <c r="F14" s="6">
        <v>201548.4</v>
      </c>
      <c r="G14" s="6">
        <f t="shared" si="1"/>
        <v>143451.6</v>
      </c>
      <c r="H14" s="3">
        <v>2200</v>
      </c>
    </row>
    <row r="15" spans="1:8" x14ac:dyDescent="0.2">
      <c r="A15" s="16" t="s">
        <v>26</v>
      </c>
      <c r="B15" s="6">
        <v>363000</v>
      </c>
      <c r="C15" s="6">
        <v>0</v>
      </c>
      <c r="D15" s="6">
        <f t="shared" si="0"/>
        <v>363000</v>
      </c>
      <c r="E15" s="6">
        <v>52735.19</v>
      </c>
      <c r="F15" s="6">
        <v>52735.19</v>
      </c>
      <c r="G15" s="6">
        <f t="shared" si="1"/>
        <v>310264.81</v>
      </c>
      <c r="H15" s="3">
        <v>2300</v>
      </c>
    </row>
    <row r="16" spans="1:8" x14ac:dyDescent="0.2">
      <c r="A16" s="16" t="s">
        <v>27</v>
      </c>
      <c r="B16" s="6">
        <v>22433000</v>
      </c>
      <c r="C16" s="6">
        <v>22062970.140000001</v>
      </c>
      <c r="D16" s="6">
        <f t="shared" si="0"/>
        <v>44495970.140000001</v>
      </c>
      <c r="E16" s="6">
        <v>27918732.91</v>
      </c>
      <c r="F16" s="6">
        <v>27918732.91</v>
      </c>
      <c r="G16" s="6">
        <f t="shared" si="1"/>
        <v>16577237.23</v>
      </c>
      <c r="H16" s="3">
        <v>2400</v>
      </c>
    </row>
    <row r="17" spans="1:8" x14ac:dyDescent="0.2">
      <c r="A17" s="16" t="s">
        <v>28</v>
      </c>
      <c r="B17" s="6">
        <v>2775550</v>
      </c>
      <c r="C17" s="6">
        <v>-321575.2</v>
      </c>
      <c r="D17" s="6">
        <f t="shared" si="0"/>
        <v>2453974.7999999998</v>
      </c>
      <c r="E17" s="6">
        <v>690863.12</v>
      </c>
      <c r="F17" s="6">
        <v>690863.12</v>
      </c>
      <c r="G17" s="6">
        <f t="shared" si="1"/>
        <v>1763111.6799999997</v>
      </c>
      <c r="H17" s="3">
        <v>2500</v>
      </c>
    </row>
    <row r="18" spans="1:8" x14ac:dyDescent="0.2">
      <c r="A18" s="16" t="s">
        <v>29</v>
      </c>
      <c r="B18" s="6">
        <v>7145000</v>
      </c>
      <c r="C18" s="6">
        <v>4191575.12</v>
      </c>
      <c r="D18" s="6">
        <f t="shared" si="0"/>
        <v>11336575.120000001</v>
      </c>
      <c r="E18" s="6">
        <v>7747911.1799999997</v>
      </c>
      <c r="F18" s="6">
        <v>7747911.1799999997</v>
      </c>
      <c r="G18" s="6">
        <f t="shared" si="1"/>
        <v>3588663.9400000013</v>
      </c>
      <c r="H18" s="3">
        <v>2600</v>
      </c>
    </row>
    <row r="19" spans="1:8" x14ac:dyDescent="0.2">
      <c r="A19" s="16" t="s">
        <v>30</v>
      </c>
      <c r="B19" s="6">
        <v>3566280</v>
      </c>
      <c r="C19" s="6">
        <v>510000</v>
      </c>
      <c r="D19" s="6">
        <f t="shared" si="0"/>
        <v>4076280</v>
      </c>
      <c r="E19" s="6">
        <v>2669495.88</v>
      </c>
      <c r="F19" s="6">
        <v>2669495.88</v>
      </c>
      <c r="G19" s="6">
        <f t="shared" si="1"/>
        <v>1406784.12</v>
      </c>
      <c r="H19" s="3">
        <v>2700</v>
      </c>
    </row>
    <row r="20" spans="1:8" x14ac:dyDescent="0.2">
      <c r="A20" s="16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f t="shared" si="1"/>
        <v>0</v>
      </c>
      <c r="H20" s="3">
        <v>2800</v>
      </c>
    </row>
    <row r="21" spans="1:8" x14ac:dyDescent="0.2">
      <c r="A21" s="16" t="s">
        <v>32</v>
      </c>
      <c r="B21" s="6">
        <v>7166100</v>
      </c>
      <c r="C21" s="6">
        <v>-1053766.25</v>
      </c>
      <c r="D21" s="6">
        <f t="shared" si="0"/>
        <v>6112333.75</v>
      </c>
      <c r="E21" s="6">
        <v>2844085.51</v>
      </c>
      <c r="F21" s="6">
        <v>2844085.51</v>
      </c>
      <c r="G21" s="6">
        <f t="shared" si="1"/>
        <v>3268248.24</v>
      </c>
      <c r="H21" s="3">
        <v>2900</v>
      </c>
    </row>
    <row r="22" spans="1:8" x14ac:dyDescent="0.2">
      <c r="A22" s="4" t="s">
        <v>16</v>
      </c>
      <c r="B22" s="10">
        <f>SUM(B23:B31)</f>
        <v>97770392.299999997</v>
      </c>
      <c r="C22" s="10">
        <f>SUM(C23:C31)</f>
        <v>21651142.129999999</v>
      </c>
      <c r="D22" s="10">
        <f t="shared" si="0"/>
        <v>119421534.42999999</v>
      </c>
      <c r="E22" s="10">
        <f>SUM(E23:E31)</f>
        <v>84154598.540000007</v>
      </c>
      <c r="F22" s="10">
        <f>SUM(F23:F31)</f>
        <v>81771073.540000007</v>
      </c>
      <c r="G22" s="10">
        <f t="shared" si="1"/>
        <v>35266935.889999986</v>
      </c>
      <c r="H22" s="5">
        <v>0</v>
      </c>
    </row>
    <row r="23" spans="1:8" x14ac:dyDescent="0.2">
      <c r="A23" s="16" t="s">
        <v>33</v>
      </c>
      <c r="B23" s="6">
        <v>46024000</v>
      </c>
      <c r="C23" s="6">
        <v>-10032419.48</v>
      </c>
      <c r="D23" s="6">
        <f t="shared" si="0"/>
        <v>35991580.519999996</v>
      </c>
      <c r="E23" s="6">
        <v>32746060.890000001</v>
      </c>
      <c r="F23" s="6">
        <v>32746060.890000001</v>
      </c>
      <c r="G23" s="6">
        <f t="shared" si="1"/>
        <v>3245519.6299999952</v>
      </c>
      <c r="H23" s="3">
        <v>3100</v>
      </c>
    </row>
    <row r="24" spans="1:8" x14ac:dyDescent="0.2">
      <c r="A24" s="16" t="s">
        <v>34</v>
      </c>
      <c r="B24" s="6">
        <v>1876000</v>
      </c>
      <c r="C24" s="6">
        <v>388800</v>
      </c>
      <c r="D24" s="6">
        <f t="shared" si="0"/>
        <v>2264800</v>
      </c>
      <c r="E24" s="6">
        <v>1172401.82</v>
      </c>
      <c r="F24" s="6">
        <v>1172401.82</v>
      </c>
      <c r="G24" s="6">
        <f t="shared" si="1"/>
        <v>1092398.18</v>
      </c>
      <c r="H24" s="3">
        <v>3200</v>
      </c>
    </row>
    <row r="25" spans="1:8" x14ac:dyDescent="0.2">
      <c r="A25" s="16" t="s">
        <v>35</v>
      </c>
      <c r="B25" s="6">
        <v>12445000</v>
      </c>
      <c r="C25" s="6">
        <v>8922460.75</v>
      </c>
      <c r="D25" s="6">
        <f t="shared" si="0"/>
        <v>21367460.75</v>
      </c>
      <c r="E25" s="6">
        <v>11604901.810000001</v>
      </c>
      <c r="F25" s="6">
        <v>11604901.810000001</v>
      </c>
      <c r="G25" s="6">
        <f t="shared" si="1"/>
        <v>9762558.9399999995</v>
      </c>
      <c r="H25" s="3">
        <v>3300</v>
      </c>
    </row>
    <row r="26" spans="1:8" x14ac:dyDescent="0.2">
      <c r="A26" s="16" t="s">
        <v>36</v>
      </c>
      <c r="B26" s="6">
        <v>3425500</v>
      </c>
      <c r="C26" s="6">
        <v>835000</v>
      </c>
      <c r="D26" s="6">
        <f t="shared" si="0"/>
        <v>4260500</v>
      </c>
      <c r="E26" s="6">
        <v>3559099.35</v>
      </c>
      <c r="F26" s="6">
        <v>3559099.35</v>
      </c>
      <c r="G26" s="6">
        <f t="shared" si="1"/>
        <v>701400.64999999991</v>
      </c>
      <c r="H26" s="3">
        <v>3400</v>
      </c>
    </row>
    <row r="27" spans="1:8" x14ac:dyDescent="0.2">
      <c r="A27" s="16" t="s">
        <v>37</v>
      </c>
      <c r="B27" s="6">
        <v>12567000</v>
      </c>
      <c r="C27" s="6">
        <v>10717682.859999999</v>
      </c>
      <c r="D27" s="6">
        <f t="shared" si="0"/>
        <v>23284682.859999999</v>
      </c>
      <c r="E27" s="6">
        <v>12685387.880000001</v>
      </c>
      <c r="F27" s="6">
        <v>12685387.880000001</v>
      </c>
      <c r="G27" s="6">
        <f t="shared" si="1"/>
        <v>10599294.979999999</v>
      </c>
      <c r="H27" s="3">
        <v>3500</v>
      </c>
    </row>
    <row r="28" spans="1:8" x14ac:dyDescent="0.2">
      <c r="A28" s="16" t="s">
        <v>80</v>
      </c>
      <c r="B28" s="6">
        <v>2867000</v>
      </c>
      <c r="C28" s="6">
        <v>2474218</v>
      </c>
      <c r="D28" s="6">
        <f t="shared" si="0"/>
        <v>5341218</v>
      </c>
      <c r="E28" s="6">
        <v>3537041.34</v>
      </c>
      <c r="F28" s="6">
        <v>3537041.34</v>
      </c>
      <c r="G28" s="6">
        <f t="shared" si="1"/>
        <v>1804176.6600000001</v>
      </c>
      <c r="H28" s="3">
        <v>3600</v>
      </c>
    </row>
    <row r="29" spans="1:8" x14ac:dyDescent="0.2">
      <c r="A29" s="16" t="s">
        <v>38</v>
      </c>
      <c r="B29" s="6">
        <v>802000</v>
      </c>
      <c r="C29" s="6">
        <v>-200000</v>
      </c>
      <c r="D29" s="6">
        <f t="shared" si="0"/>
        <v>602000</v>
      </c>
      <c r="E29" s="6">
        <v>46324.31</v>
      </c>
      <c r="F29" s="6">
        <v>46324.31</v>
      </c>
      <c r="G29" s="6">
        <f t="shared" si="1"/>
        <v>555675.68999999994</v>
      </c>
      <c r="H29" s="3">
        <v>3700</v>
      </c>
    </row>
    <row r="30" spans="1:8" x14ac:dyDescent="0.2">
      <c r="A30" s="16" t="s">
        <v>39</v>
      </c>
      <c r="B30" s="6">
        <v>435000</v>
      </c>
      <c r="C30" s="6">
        <v>0</v>
      </c>
      <c r="D30" s="6">
        <f t="shared" si="0"/>
        <v>435000</v>
      </c>
      <c r="E30" s="6">
        <v>29996.61</v>
      </c>
      <c r="F30" s="6">
        <v>29996.61</v>
      </c>
      <c r="G30" s="6">
        <f t="shared" si="1"/>
        <v>405003.39</v>
      </c>
      <c r="H30" s="3">
        <v>3800</v>
      </c>
    </row>
    <row r="31" spans="1:8" x14ac:dyDescent="0.2">
      <c r="A31" s="16" t="s">
        <v>0</v>
      </c>
      <c r="B31" s="6">
        <v>17328892.300000001</v>
      </c>
      <c r="C31" s="6">
        <v>8545400</v>
      </c>
      <c r="D31" s="6">
        <f t="shared" si="0"/>
        <v>25874292.300000001</v>
      </c>
      <c r="E31" s="6">
        <v>18773384.530000001</v>
      </c>
      <c r="F31" s="6">
        <v>16389859.529999999</v>
      </c>
      <c r="G31" s="6">
        <f t="shared" si="1"/>
        <v>7100907.7699999996</v>
      </c>
      <c r="H31" s="3">
        <v>3900</v>
      </c>
    </row>
    <row r="32" spans="1:8" x14ac:dyDescent="0.2">
      <c r="A32" s="4" t="s">
        <v>75</v>
      </c>
      <c r="B32" s="10">
        <f>SUM(B33:B41)</f>
        <v>100000</v>
      </c>
      <c r="C32" s="10">
        <f>SUM(C33:C41)</f>
        <v>0</v>
      </c>
      <c r="D32" s="10">
        <f t="shared" si="0"/>
        <v>100000</v>
      </c>
      <c r="E32" s="10">
        <f>SUM(E33:E41)</f>
        <v>0</v>
      </c>
      <c r="F32" s="10">
        <f>SUM(F33:F41)</f>
        <v>0</v>
      </c>
      <c r="G32" s="10">
        <f t="shared" si="1"/>
        <v>100000</v>
      </c>
      <c r="H32" s="5">
        <v>0</v>
      </c>
    </row>
    <row r="33" spans="1:8" x14ac:dyDescent="0.2">
      <c r="A33" s="16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6">
        <f t="shared" si="1"/>
        <v>0</v>
      </c>
      <c r="H33" s="3">
        <v>4100</v>
      </c>
    </row>
    <row r="34" spans="1:8" x14ac:dyDescent="0.2">
      <c r="A34" s="16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6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3">
        <v>4300</v>
      </c>
    </row>
    <row r="36" spans="1:8" x14ac:dyDescent="0.2">
      <c r="A36" s="16" t="s">
        <v>43</v>
      </c>
      <c r="B36" s="6">
        <v>100000</v>
      </c>
      <c r="C36" s="6">
        <v>0</v>
      </c>
      <c r="D36" s="6">
        <f t="shared" si="0"/>
        <v>100000</v>
      </c>
      <c r="E36" s="6">
        <v>0</v>
      </c>
      <c r="F36" s="6">
        <v>0</v>
      </c>
      <c r="G36" s="6">
        <f t="shared" si="1"/>
        <v>100000</v>
      </c>
      <c r="H36" s="3">
        <v>4400</v>
      </c>
    </row>
    <row r="37" spans="1:8" x14ac:dyDescent="0.2">
      <c r="A37" s="16" t="s">
        <v>7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3">
        <v>4500</v>
      </c>
    </row>
    <row r="38" spans="1:8" x14ac:dyDescent="0.2">
      <c r="A38" s="16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6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6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6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10570750</v>
      </c>
      <c r="C42" s="10">
        <f>SUM(C43:C51)</f>
        <v>59673010.670000002</v>
      </c>
      <c r="D42" s="10">
        <f t="shared" si="0"/>
        <v>70243760.670000002</v>
      </c>
      <c r="E42" s="10">
        <f>SUM(E43:E51)</f>
        <v>53426247.739999995</v>
      </c>
      <c r="F42" s="10">
        <f>SUM(F43:F51)</f>
        <v>53426247.739999995</v>
      </c>
      <c r="G42" s="10">
        <f t="shared" si="1"/>
        <v>16817512.930000007</v>
      </c>
      <c r="H42" s="5">
        <v>0</v>
      </c>
    </row>
    <row r="43" spans="1:8" x14ac:dyDescent="0.2">
      <c r="A43" s="17" t="s">
        <v>47</v>
      </c>
      <c r="B43" s="6">
        <v>1130000</v>
      </c>
      <c r="C43" s="6">
        <v>1320000</v>
      </c>
      <c r="D43" s="6">
        <f t="shared" si="0"/>
        <v>2450000</v>
      </c>
      <c r="E43" s="6">
        <v>1056063.08</v>
      </c>
      <c r="F43" s="6">
        <v>1056063.08</v>
      </c>
      <c r="G43" s="6">
        <f t="shared" si="1"/>
        <v>1393936.92</v>
      </c>
      <c r="H43" s="3">
        <v>5100</v>
      </c>
    </row>
    <row r="44" spans="1:8" x14ac:dyDescent="0.2">
      <c r="A44" s="16" t="s">
        <v>48</v>
      </c>
      <c r="B44" s="6">
        <v>220000</v>
      </c>
      <c r="C44" s="6">
        <v>-20000</v>
      </c>
      <c r="D44" s="6">
        <f t="shared" si="0"/>
        <v>200000</v>
      </c>
      <c r="E44" s="6">
        <v>147068.85</v>
      </c>
      <c r="F44" s="6">
        <v>147068.85</v>
      </c>
      <c r="G44" s="6">
        <f t="shared" si="1"/>
        <v>52931.149999999994</v>
      </c>
      <c r="H44" s="3">
        <v>5200</v>
      </c>
    </row>
    <row r="45" spans="1:8" x14ac:dyDescent="0.2">
      <c r="A45" s="16" t="s">
        <v>49</v>
      </c>
      <c r="B45" s="6">
        <v>95000</v>
      </c>
      <c r="C45" s="6">
        <v>0</v>
      </c>
      <c r="D45" s="6">
        <f t="shared" si="0"/>
        <v>95000</v>
      </c>
      <c r="E45" s="6">
        <v>8500</v>
      </c>
      <c r="F45" s="6">
        <v>8500</v>
      </c>
      <c r="G45" s="6">
        <f t="shared" si="1"/>
        <v>86500</v>
      </c>
      <c r="H45" s="3">
        <v>5300</v>
      </c>
    </row>
    <row r="46" spans="1:8" x14ac:dyDescent="0.2">
      <c r="A46" s="16" t="s">
        <v>50</v>
      </c>
      <c r="B46" s="6">
        <v>275250</v>
      </c>
      <c r="C46" s="6">
        <v>20700000</v>
      </c>
      <c r="D46" s="6">
        <f t="shared" si="0"/>
        <v>20975250</v>
      </c>
      <c r="E46" s="6">
        <v>20272668.960000001</v>
      </c>
      <c r="F46" s="6">
        <v>20272668.960000001</v>
      </c>
      <c r="G46" s="6">
        <f t="shared" si="1"/>
        <v>702581.03999999911</v>
      </c>
      <c r="H46" s="3">
        <v>5400</v>
      </c>
    </row>
    <row r="47" spans="1:8" x14ac:dyDescent="0.2">
      <c r="A47" s="16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6" t="s">
        <v>52</v>
      </c>
      <c r="B48" s="6">
        <v>7752500</v>
      </c>
      <c r="C48" s="6">
        <v>18688160.120000001</v>
      </c>
      <c r="D48" s="6">
        <f t="shared" si="0"/>
        <v>26440660.120000001</v>
      </c>
      <c r="E48" s="6">
        <v>16154347.92</v>
      </c>
      <c r="F48" s="6">
        <v>16154347.92</v>
      </c>
      <c r="G48" s="6">
        <f t="shared" si="1"/>
        <v>10286312.200000001</v>
      </c>
      <c r="H48" s="3">
        <v>5600</v>
      </c>
    </row>
    <row r="49" spans="1:8" x14ac:dyDescent="0.2">
      <c r="A49" s="16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6" t="s">
        <v>54</v>
      </c>
      <c r="B50" s="6">
        <v>115000</v>
      </c>
      <c r="C50" s="6">
        <v>18744850.550000001</v>
      </c>
      <c r="D50" s="6">
        <f t="shared" si="0"/>
        <v>18859850.550000001</v>
      </c>
      <c r="E50" s="6">
        <v>14887106.02</v>
      </c>
      <c r="F50" s="6">
        <v>14887106.02</v>
      </c>
      <c r="G50" s="6">
        <f t="shared" si="1"/>
        <v>3972744.5300000012</v>
      </c>
      <c r="H50" s="3">
        <v>5800</v>
      </c>
    </row>
    <row r="51" spans="1:8" x14ac:dyDescent="0.2">
      <c r="A51" s="16" t="s">
        <v>55</v>
      </c>
      <c r="B51" s="6">
        <v>983000</v>
      </c>
      <c r="C51" s="6">
        <v>240000</v>
      </c>
      <c r="D51" s="6">
        <f t="shared" si="0"/>
        <v>1223000</v>
      </c>
      <c r="E51" s="6">
        <v>900492.91</v>
      </c>
      <c r="F51" s="6">
        <v>900492.91</v>
      </c>
      <c r="G51" s="6">
        <f t="shared" si="1"/>
        <v>322507.08999999997</v>
      </c>
      <c r="H51" s="3">
        <v>5900</v>
      </c>
    </row>
    <row r="52" spans="1:8" x14ac:dyDescent="0.2">
      <c r="A52" s="4" t="s">
        <v>17</v>
      </c>
      <c r="B52" s="10">
        <f>SUM(B53:B55)</f>
        <v>13700000</v>
      </c>
      <c r="C52" s="10">
        <f>SUM(C53:C55)</f>
        <v>119488954.93000001</v>
      </c>
      <c r="D52" s="10">
        <f t="shared" si="0"/>
        <v>133188954.93000001</v>
      </c>
      <c r="E52" s="10">
        <f>SUM(E53:E55)</f>
        <v>43517566.289999999</v>
      </c>
      <c r="F52" s="10">
        <f>SUM(F53:F55)</f>
        <v>43517566.289999999</v>
      </c>
      <c r="G52" s="10">
        <f t="shared" si="1"/>
        <v>89671388.640000015</v>
      </c>
      <c r="H52" s="5">
        <v>0</v>
      </c>
    </row>
    <row r="53" spans="1:8" x14ac:dyDescent="0.2">
      <c r="A53" s="16" t="s">
        <v>56</v>
      </c>
      <c r="B53" s="6">
        <v>13200000</v>
      </c>
      <c r="C53" s="6">
        <v>82129719.930000007</v>
      </c>
      <c r="D53" s="6">
        <f t="shared" si="0"/>
        <v>95329719.930000007</v>
      </c>
      <c r="E53" s="6">
        <v>33643065.649999999</v>
      </c>
      <c r="F53" s="6">
        <v>33643065.649999999</v>
      </c>
      <c r="G53" s="6">
        <f t="shared" si="1"/>
        <v>61686654.280000009</v>
      </c>
      <c r="H53" s="3">
        <v>6100</v>
      </c>
    </row>
    <row r="54" spans="1:8" x14ac:dyDescent="0.2">
      <c r="A54" s="16" t="s">
        <v>57</v>
      </c>
      <c r="B54" s="6">
        <v>500000</v>
      </c>
      <c r="C54" s="6">
        <v>37359235</v>
      </c>
      <c r="D54" s="6">
        <f t="shared" si="0"/>
        <v>37859235</v>
      </c>
      <c r="E54" s="6">
        <v>9874500.6400000006</v>
      </c>
      <c r="F54" s="6">
        <v>9874500.6400000006</v>
      </c>
      <c r="G54" s="6">
        <f t="shared" si="1"/>
        <v>27984734.359999999</v>
      </c>
      <c r="H54" s="3">
        <v>6200</v>
      </c>
    </row>
    <row r="55" spans="1:8" x14ac:dyDescent="0.2">
      <c r="A55" s="16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338056.82</v>
      </c>
      <c r="C56" s="10">
        <f>SUM(C57:C63)</f>
        <v>0</v>
      </c>
      <c r="D56" s="10">
        <f t="shared" si="0"/>
        <v>338056.82</v>
      </c>
      <c r="E56" s="10">
        <f>SUM(E57:E63)</f>
        <v>0</v>
      </c>
      <c r="F56" s="10">
        <f>SUM(F57:F63)</f>
        <v>0</v>
      </c>
      <c r="G56" s="10">
        <f t="shared" si="1"/>
        <v>338056.82</v>
      </c>
      <c r="H56" s="5">
        <v>0</v>
      </c>
    </row>
    <row r="57" spans="1:8" x14ac:dyDescent="0.2">
      <c r="A57" s="16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6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6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6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6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6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6" t="s">
        <v>64</v>
      </c>
      <c r="B63" s="6">
        <v>338056.82</v>
      </c>
      <c r="C63" s="6">
        <v>0</v>
      </c>
      <c r="D63" s="6">
        <f t="shared" si="0"/>
        <v>338056.82</v>
      </c>
      <c r="E63" s="6">
        <v>0</v>
      </c>
      <c r="F63" s="6">
        <v>0</v>
      </c>
      <c r="G63" s="6">
        <f t="shared" si="1"/>
        <v>338056.82</v>
      </c>
      <c r="H63" s="3">
        <v>7900</v>
      </c>
    </row>
    <row r="64" spans="1:8" x14ac:dyDescent="0.2">
      <c r="A64" s="4" t="s">
        <v>78</v>
      </c>
      <c r="B64" s="10">
        <f>SUM(B65:B67)</f>
        <v>0</v>
      </c>
      <c r="C64" s="10">
        <f>SUM(C65:C67)</f>
        <v>0</v>
      </c>
      <c r="D64" s="10">
        <f t="shared" si="0"/>
        <v>0</v>
      </c>
      <c r="E64" s="10">
        <f>SUM(E65:E67)</f>
        <v>0</v>
      </c>
      <c r="F64" s="10">
        <f>SUM(F65:F67)</f>
        <v>0</v>
      </c>
      <c r="G64" s="10">
        <f t="shared" si="1"/>
        <v>0</v>
      </c>
      <c r="H64" s="5">
        <v>0</v>
      </c>
    </row>
    <row r="65" spans="1:8" x14ac:dyDescent="0.2">
      <c r="A65" s="16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6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6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6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6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6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6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6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6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8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5" t="s">
        <v>79</v>
      </c>
      <c r="B76" s="8">
        <f t="shared" ref="B76:G76" si="4">SUM(B4+B12+B22+B32+B42+B52+B56+B64+B68)</f>
        <v>290247611.93000001</v>
      </c>
      <c r="C76" s="8">
        <f t="shared" si="4"/>
        <v>226218111.54000002</v>
      </c>
      <c r="D76" s="8">
        <f t="shared" si="4"/>
        <v>516465723.47000003</v>
      </c>
      <c r="E76" s="8">
        <f t="shared" si="4"/>
        <v>338810453.51000005</v>
      </c>
      <c r="F76" s="8">
        <f t="shared" si="4"/>
        <v>331997594.20000005</v>
      </c>
      <c r="G76" s="8">
        <f t="shared" si="4"/>
        <v>177655269.96000004</v>
      </c>
    </row>
    <row r="78" spans="1:8" x14ac:dyDescent="0.2">
      <c r="A78" s="1" t="s">
        <v>73</v>
      </c>
    </row>
    <row r="79" spans="1:8" x14ac:dyDescent="0.2">
      <c r="A79" s="11"/>
      <c r="B79" s="11"/>
      <c r="C79" s="11"/>
      <c r="D79" s="11"/>
      <c r="E79" s="11"/>
    </row>
    <row r="80" spans="1:8" x14ac:dyDescent="0.2">
      <c r="A80" s="11"/>
      <c r="B80" s="11"/>
      <c r="C80" s="11"/>
      <c r="D80" s="11"/>
      <c r="E80" s="11"/>
    </row>
    <row r="81" spans="1:6" x14ac:dyDescent="0.2">
      <c r="A81" s="11"/>
      <c r="B81" s="11"/>
      <c r="C81" s="11"/>
      <c r="D81" s="11"/>
      <c r="E81" s="11"/>
    </row>
    <row r="82" spans="1:6" x14ac:dyDescent="0.2">
      <c r="A82" s="11"/>
      <c r="B82" s="11"/>
      <c r="C82" s="11"/>
      <c r="D82" s="11"/>
      <c r="E82" s="11"/>
    </row>
    <row r="83" spans="1:6" x14ac:dyDescent="0.2">
      <c r="A83" s="12"/>
      <c r="B83" s="11"/>
      <c r="C83" s="11"/>
      <c r="D83" s="24"/>
      <c r="E83" s="24"/>
    </row>
    <row r="84" spans="1:6" x14ac:dyDescent="0.2">
      <c r="A84" s="12"/>
      <c r="B84" s="11"/>
      <c r="C84" s="24"/>
      <c r="D84" s="24"/>
      <c r="E84" s="24"/>
      <c r="F84" s="24"/>
    </row>
  </sheetData>
  <sheetProtection formatCells="0" formatColumns="0" formatRows="0" autoFilter="0"/>
  <mergeCells count="5">
    <mergeCell ref="A1:G1"/>
    <mergeCell ref="G2:G3"/>
    <mergeCell ref="B2:F2"/>
    <mergeCell ref="D83:E83"/>
    <mergeCell ref="C84:F84"/>
  </mergeCells>
  <printOptions horizontalCentered="1"/>
  <pageMargins left="0.55118110236220474" right="0.55118110236220474" top="0.55118110236220474" bottom="0.55118110236220474" header="0.31496062992125984" footer="0.31496062992125984"/>
  <pageSetup paperSize="9" orientation="landscape" r:id="rId1"/>
  <headerFooter>
    <oddFooter>&amp;R&amp;P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2026-02-10T17:53:44Z</cp:lastPrinted>
  <dcterms:created xsi:type="dcterms:W3CDTF">2014-02-10T03:37:14Z</dcterms:created>
  <dcterms:modified xsi:type="dcterms:W3CDTF">2026-02-10T17:53:55Z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