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 M A P A S\S E V A C 28102022 EJEMPLO\cta pub anual para sevac 2022\excel\2018 aqui me quede\"/>
    </mc:Choice>
  </mc:AlternateContent>
  <xr:revisionPtr revIDLastSave="0" documentId="13_ncr:1_{E46C26C9-5D70-4B17-8746-04507C0F9EE7}" xr6:coauthVersionLast="47" xr6:coauthVersionMax="47" xr10:uidLastSave="{00000000-0000-0000-0000-000000000000}"/>
  <bookViews>
    <workbookView xWindow="-120" yWindow="-120" windowWidth="20730" windowHeight="11160" tabRatio="863" activeTab="4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</sheets>
  <definedNames>
    <definedName name="_xlnm.Print_Titles" localSheetId="2">EA!$1:$3</definedName>
    <definedName name="_xlnm.Print_Titles" localSheetId="4">EFE!$1:$3</definedName>
    <definedName name="_xlnm.Print_Titles" localSheetId="1">ESF!$1:$3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0" i="59" l="1"/>
  <c r="D100" i="59"/>
  <c r="C100" i="59"/>
  <c r="D15" i="63" l="1"/>
  <c r="D27" i="64"/>
  <c r="C78" i="62" l="1"/>
  <c r="C77" i="62" s="1"/>
  <c r="C68" i="62"/>
  <c r="C66" i="62"/>
  <c r="C64" i="62"/>
  <c r="C58" i="62"/>
  <c r="C55" i="62"/>
  <c r="C46" i="62"/>
  <c r="C36" i="62"/>
  <c r="C27" i="62"/>
  <c r="C19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77" i="59"/>
  <c r="C165" i="59"/>
  <c r="C158" i="59"/>
  <c r="E151" i="59"/>
  <c r="D151" i="59"/>
  <c r="C151" i="59"/>
  <c r="E141" i="59"/>
  <c r="D141" i="59"/>
  <c r="C141" i="59"/>
  <c r="C134" i="59"/>
  <c r="C128" i="59"/>
  <c r="E118" i="59"/>
  <c r="D118" i="59"/>
  <c r="C118" i="59"/>
  <c r="E112" i="59"/>
  <c r="D112" i="59"/>
  <c r="C112" i="59"/>
  <c r="E92" i="59"/>
  <c r="D92" i="59"/>
  <c r="C92" i="59"/>
  <c r="C79" i="59"/>
  <c r="C70" i="59"/>
  <c r="C55" i="60" l="1"/>
  <c r="C45" i="62"/>
  <c r="C183" i="60"/>
  <c r="C168" i="60"/>
  <c r="C158" i="60"/>
  <c r="C125" i="60"/>
  <c r="C97" i="60"/>
  <c r="C70" i="60"/>
  <c r="C8" i="60"/>
  <c r="D15" i="62"/>
  <c r="C15" i="62"/>
  <c r="C96" i="60" l="1"/>
  <c r="E3" i="60"/>
  <c r="E2" i="60"/>
  <c r="H3" i="59"/>
  <c r="H2" i="59"/>
  <c r="D7" i="64" l="1"/>
  <c r="D37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30" i="59"/>
  <c r="F30" i="59" s="1"/>
  <c r="G30" i="59" s="1"/>
</calcChain>
</file>

<file path=xl/sharedStrings.xml><?xml version="1.0" encoding="utf-8"?>
<sst xmlns="http://schemas.openxmlformats.org/spreadsheetml/2006/main" count="715" uniqueCount="532">
  <si>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</si>
  <si>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</si>
  <si>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</si>
  <si>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</si>
  <si>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</si>
  <si>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</si>
  <si>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</si>
  <si>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</si>
  <si>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</si>
  <si>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</si>
  <si>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</si>
  <si>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</si>
  <si>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</si>
  <si>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</si>
  <si>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</si>
  <si>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</si>
  <si>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</si>
  <si>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</si>
  <si>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</si>
  <si>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</si>
  <si>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</si>
  <si>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</si>
  <si>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</si>
  <si>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</si>
  <si>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</si>
  <si>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</si>
  <si>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</si>
  <si>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</si>
  <si>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</si>
  <si>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</si>
  <si>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</si>
  <si>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</si>
  <si>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</si>
  <si>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</si>
  <si>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</si>
  <si>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</si>
  <si>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</si>
  <si>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</si>
  <si>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</si>
  <si>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</si>
  <si>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</si>
  <si>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</si>
  <si>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</si>
  <si>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</si>
  <si>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</si>
  <si>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</si>
  <si>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</si>
  <si>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</si>
  <si>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</si>
  <si>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</si>
  <si>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</si>
  <si>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</si>
  <si>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</si>
  <si>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</si>
  <si>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</si>
  <si>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</si>
  <si>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</si>
  <si>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</si>
  <si>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</si>
  <si>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</si>
  <si>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</si>
  <si>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</si>
  <si>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</si>
  <si>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</si>
  <si>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</si>
  <si>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</si>
  <si>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</si>
  <si>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</si>
  <si>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</si>
  <si>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3. Más gastos contables no presupuestales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</si>
  <si>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</si>
  <si>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</si>
  <si>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</si>
  <si>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</si>
  <si>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</si>
  <si>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</si>
  <si>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</si>
  <si>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</si>
  <si>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</si>
  <si>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</si>
  <si>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</si>
  <si>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</si>
  <si>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</si>
  <si>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</si>
  <si>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</si>
  <si>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</si>
  <si>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</si>
  <si>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</si>
  <si>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</si>
  <si>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</si>
  <si>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</si>
  <si>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</si>
  <si>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</si>
  <si>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</si>
  <si>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</si>
  <si>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</si>
  <si>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</si>
  <si>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</si>
  <si>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</si>
  <si>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</si>
  <si>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</si>
  <si>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</si>
  <si>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</si>
  <si>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</si>
  <si>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</si>
  <si>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</si>
  <si>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</si>
  <si>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</si>
  <si>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</si>
  <si>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</si>
  <si>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</si>
  <si>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</si>
  <si>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</si>
  <si>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</si>
  <si>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</si>
  <si>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</si>
  <si>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</si>
  <si>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</si>
  <si>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</si>
  <si>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</si>
  <si>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</si>
  <si>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</si>
  <si>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</si>
  <si>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</si>
  <si>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</si>
  <si>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</si>
  <si>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</si>
  <si>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</si>
  <si>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</si>
  <si>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</si>
  <si>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</si>
  <si>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</si>
  <si>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</si>
  <si>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</si>
  <si>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</si>
  <si>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</si>
  <si>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</si>
  <si>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</si>
  <si>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</si>
  <si>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</si>
  <si>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</si>
  <si>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</si>
  <si>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</si>
  <si>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</si>
  <si>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</si>
  <si>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</si>
  <si>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</si>
  <si>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</si>
  <si>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</si>
  <si>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</si>
  <si>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</si>
  <si>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</si>
  <si>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</si>
  <si>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</si>
  <si>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</si>
  <si>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</si>
  <si>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</si>
  <si>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</si>
  <si>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</si>
  <si>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</si>
  <si>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</si>
  <si>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</si>
  <si>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</si>
  <si>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</si>
  <si>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</si>
  <si>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</si>
  <si>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</si>
  <si>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</si>
  <si>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</si>
  <si>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</si>
  <si>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</si>
  <si>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</si>
  <si>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</si>
  <si>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</si>
  <si>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</si>
  <si>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</si>
  <si>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</si>
  <si>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</si>
  <si>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</si>
  <si>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</si>
  <si>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</si>
  <si>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</si>
  <si>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</si>
  <si>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</si>
  <si>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</si>
  <si>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</si>
  <si>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</si>
  <si>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</si>
  <si>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</si>
  <si>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</si>
  <si>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</si>
  <si>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</si>
  <si>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</si>
  <si>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</si>
  <si>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</si>
  <si>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</si>
  <si>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</si>
  <si>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</si>
  <si>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</si>
  <si>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</si>
  <si>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</si>
  <si>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</si>
  <si>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</si>
  <si>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</si>
  <si>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</si>
  <si>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</si>
  <si>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</si>
  <si>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</si>
  <si>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</si>
  <si>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</si>
  <si>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</si>
  <si>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</si>
  <si>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</si>
  <si>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</si>
  <si>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</si>
  <si>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</si>
  <si>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</si>
  <si>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</si>
  <si>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</si>
  <si>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</si>
  <si>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</si>
  <si>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</si>
  <si>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</si>
  <si>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</si>
  <si>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</si>
  <si>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</si>
  <si>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</si>
  <si>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</si>
  <si>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</si>
  <si>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</si>
  <si>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</si>
  <si>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</si>
  <si>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</si>
  <si>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</si>
  <si>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</si>
  <si>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</si>
  <si>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</si>
  <si>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</si>
  <si>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</si>
  <si>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</si>
  <si>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</si>
  <si>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</si>
  <si>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</si>
  <si>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</si>
  <si>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</si>
  <si>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</si>
  <si>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</si>
  <si>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</si>
  <si>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</si>
  <si>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</si>
  <si>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</si>
  <si>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</si>
  <si>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</si>
  <si>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</si>
  <si>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</si>
  <si>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</si>
  <si>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</si>
  <si>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</si>
  <si>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</si>
  <si>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</si>
  <si>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</si>
  <si>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</si>
  <si>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</si>
  <si>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</si>
  <si>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</si>
  <si>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</si>
  <si>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</si>
  <si>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</si>
  <si>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</si>
  <si>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</si>
  <si>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</si>
  <si>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</si>
  <si>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</si>
  <si>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</si>
  <si>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</si>
  <si>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</si>
  <si>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</si>
  <si>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</si>
  <si>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</si>
  <si>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</si>
  <si>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</si>
  <si>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</si>
  <si>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</si>
  <si>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</si>
  <si>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</si>
  <si>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</si>
  <si>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</si>
  <si>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</si>
  <si>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</si>
  <si>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</si>
  <si>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</si>
  <si>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</si>
  <si>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</si>
  <si>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</si>
  <si>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</si>
  <si>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</si>
  <si>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</si>
  <si>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</si>
  <si>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</si>
  <si>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</si>
  <si>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</si>
  <si>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</si>
  <si>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</si>
  <si>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</si>
  <si>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</si>
  <si>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</si>
  <si>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</si>
  <si>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</si>
  <si>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</si>
  <si>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</si>
  <si>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</si>
  <si>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</si>
  <si>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</si>
  <si>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</si>
  <si>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</si>
  <si>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</si>
  <si>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</si>
  <si>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</si>
  <si>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</si>
  <si>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</si>
  <si>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</si>
  <si>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</si>
  <si>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</si>
  <si>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</si>
  <si>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</si>
  <si>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</si>
  <si>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</si>
  <si>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</si>
  <si>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</si>
  <si>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</si>
  <si>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</si>
  <si>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</si>
  <si>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</si>
  <si>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</si>
  <si>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</si>
  <si>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</si>
  <si>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</si>
  <si>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</si>
  <si>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</si>
  <si>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</si>
  <si>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</si>
  <si>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</si>
  <si>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</si>
  <si>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</si>
  <si>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</si>
  <si>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</si>
  <si>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</si>
  <si>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</si>
  <si>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</si>
  <si>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</si>
  <si>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</si>
  <si>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</si>
  <si>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</si>
  <si>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</si>
  <si>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</si>
  <si>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</si>
  <si>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</si>
  <si>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</si>
  <si>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</si>
  <si>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</si>
  <si>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</si>
  <si>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</si>
  <si>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</si>
  <si>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</si>
  <si>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</si>
  <si>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</si>
  <si>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</si>
  <si>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</si>
  <si>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</si>
  <si>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</si>
  <si>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</si>
  <si>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</si>
  <si>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</si>
  <si>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</si>
  <si>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</si>
  <si>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</si>
  <si>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</si>
  <si>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</si>
  <si>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</si>
  <si>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</si>
  <si>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</si>
  <si>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</si>
  <si>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</si>
  <si>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</si>
  <si>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</si>
  <si>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</si>
  <si>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</si>
  <si>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</si>
  <si>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</si>
  <si>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</si>
  <si>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</si>
  <si>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</si>
  <si>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</si>
  <si>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</si>
  <si>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</si>
  <si>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</si>
  <si>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</si>
  <si>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</si>
  <si>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</si>
  <si>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</si>
  <si>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</si>
  <si>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</si>
  <si>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</si>
  <si>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</si>
  <si>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</si>
  <si>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</si>
  <si>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</si>
  <si>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</si>
  <si>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</si>
  <si>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</si>
  <si>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</si>
  <si>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</si>
  <si>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</si>
  <si>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</si>
  <si>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</si>
  <si>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</si>
  <si>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</si>
  <si>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</si>
  <si>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</si>
  <si>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</si>
  <si>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</si>
  <si>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</si>
  <si>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</si>
  <si>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</si>
  <si>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</si>
  <si>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</si>
  <si>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</si>
  <si>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</si>
  <si>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</si>
  <si>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</si>
  <si>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</si>
  <si>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</si>
  <si>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</si>
  <si>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</si>
  <si>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</si>
  <si>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</si>
  <si>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</si>
  <si>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</si>
  <si>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</si>
  <si>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</si>
  <si>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</si>
  <si>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</si>
  <si>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</si>
  <si>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</si>
  <si>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</si>
  <si>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</si>
  <si>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</si>
  <si>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</si>
  <si>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</si>
  <si>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</si>
  <si>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</si>
  <si>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</si>
  <si>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</si>
  <si>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</si>
  <si>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</si>
  <si>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</si>
  <si>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</si>
  <si>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</si>
  <si>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</si>
  <si>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</si>
  <si>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</si>
  <si>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</si>
  <si>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</si>
  <si>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</si>
  <si>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Conciliación entre los Ingresos Presupuestarios y Contables</t>
  </si>
  <si>
    <t>Conciliación entre los Egresos Presupuestarios y los Gastos Contables</t>
  </si>
  <si>
    <t>Notas de Desglose y Memoria</t>
  </si>
  <si>
    <t>.</t>
  </si>
  <si>
    <t>COMITÉ MUNICIPAL DE AGUA POTABLE Y ALCANTARILLADO DE SALAMANCA, GUANAJUATO.</t>
  </si>
  <si>
    <t>Correspondiente del 1 de Enero al AL 31 DE DICIEMBRE DEL 2018</t>
  </si>
  <si>
    <t>Bajo protesta de decir verdad declaramos que los Estados Financieros y sus Notas son razonablemente correctos y responsabilidad del emisor</t>
  </si>
  <si>
    <t>Banco del Bajio 01 Inversion</t>
  </si>
  <si>
    <t>Banco del Bajio 02 Inversion</t>
  </si>
  <si>
    <t>Invers Domiciliacion</t>
  </si>
  <si>
    <t>Invers PROSSANEAR</t>
  </si>
  <si>
    <t>Bajío Línea de Crédi</t>
  </si>
  <si>
    <t>Bajío 10232445  Prot</t>
  </si>
  <si>
    <t>Bajío CMAPAS POZO PA</t>
  </si>
  <si>
    <t>CMAPAS Prima de Anti</t>
  </si>
  <si>
    <t>Bajío  CEA-CMAPAS-UR</t>
  </si>
  <si>
    <t>CMAPAS URBANO-2017-1</t>
  </si>
  <si>
    <t>CMAPAS-CEA SB1</t>
  </si>
  <si>
    <t>CMAPAS-CEA PB</t>
  </si>
  <si>
    <t>Banorte 102-980867 Inversion</t>
  </si>
  <si>
    <t>Invers Santander 220</t>
  </si>
  <si>
    <t>Invers Banca 1461099</t>
  </si>
  <si>
    <t>Invers Banca 1461100</t>
  </si>
  <si>
    <t>Documentos por Cobrar a Cp</t>
  </si>
  <si>
    <t>Cuotas Vencidas</t>
  </si>
  <si>
    <t>Cuotas No Vencidas</t>
  </si>
  <si>
    <t>Subsidio Semanal</t>
  </si>
  <si>
    <t>Subsidio Catorcenal</t>
  </si>
  <si>
    <t>CxC Por Facturación</t>
  </si>
  <si>
    <t>CxC Documentados</t>
  </si>
  <si>
    <t>M26AN00376</t>
  </si>
  <si>
    <t>AZUCENA YANET MORENO RAMIREZ</t>
  </si>
  <si>
    <t>M26AN00432</t>
  </si>
  <si>
    <t>JOSE MARTIN REA GUAPO</t>
  </si>
  <si>
    <t>M26AN00582</t>
  </si>
  <si>
    <t>VICTOR MANUEL CASTILLO  CARRILLO</t>
  </si>
  <si>
    <t>M26AN00604</t>
  </si>
  <si>
    <t>BLANCA GUADALUPE CABALLERO FLORES</t>
  </si>
  <si>
    <t>M26AN00666</t>
  </si>
  <si>
    <t>JUAN BARRIENTOS DIAZ</t>
  </si>
  <si>
    <t>M26AN01063</t>
  </si>
  <si>
    <t>HERMINIO TORRES AJURIA</t>
  </si>
  <si>
    <t>M26AN00072</t>
  </si>
  <si>
    <t>JUANA JOSEFINA BRAVO PATIÑO</t>
  </si>
  <si>
    <t>M26AP00583</t>
  </si>
  <si>
    <t>LUIS JORGE GALLARDO MARTINEZ</t>
  </si>
  <si>
    <t>M26AC00012</t>
  </si>
  <si>
    <t>FELIPE CERVANTES PEREZ</t>
  </si>
  <si>
    <t>M26AC00016</t>
  </si>
  <si>
    <t>EDUARDO PEREZ CAMPOS</t>
  </si>
  <si>
    <t>M26AC00020</t>
  </si>
  <si>
    <t>SERGIO CEJA SALGADO</t>
  </si>
  <si>
    <t>M26AC00023</t>
  </si>
  <si>
    <t>ING. HECTOR TAPIA ROSILES</t>
  </si>
  <si>
    <t>M26AC00061</t>
  </si>
  <si>
    <t>PEDRO CONEJO MANCERA</t>
  </si>
  <si>
    <t>M26AC00097</t>
  </si>
  <si>
    <t>MIRANDA, ARANA, VELASCO S.C.</t>
  </si>
  <si>
    <t>M26AC00315</t>
  </si>
  <si>
    <t>ELISA MARGARITA RODRIGUEZ DESCHAMPS</t>
  </si>
  <si>
    <t>M26AC00330</t>
  </si>
  <si>
    <t>RDI URBANIZADORA, S.A. DE C.V.</t>
  </si>
  <si>
    <t>M26AC00331</t>
  </si>
  <si>
    <t>COMERCIALIZADORA</t>
  </si>
  <si>
    <t>Otros egresos presupuestales no contables (Gasto capitalizado a obra por administracion)</t>
  </si>
  <si>
    <t>Otros egresos presupuestales no contables (afectacion presupuestal de ctas de almacén)</t>
  </si>
  <si>
    <t>Otros gastos contables no presupuestales (Obra Terminada)</t>
  </si>
  <si>
    <t>Otros gastos contables no presupuestales (Otras capitalizaciones en a.Fijo)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</si>
</sst>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i/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11" fillId="3" borderId="0" xfId="8" applyFont="1" applyFill="1" applyAlignment="1">
      <alignment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1" fillId="0" borderId="15" xfId="10" applyFont="1" applyBorder="1" applyAlignment="1" applyProtection="1">
      <alignment horizontal="center" vertical="center" wrapText="1"/>
      <protection locked="0"/>
    </xf>
    <xf numFmtId="0" fontId="1" fillId="0" borderId="17" xfId="10" applyFont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Border="1" applyAlignment="1">
      <alignment vertical="center"/>
    </xf>
    <xf numFmtId="0" fontId="8" fillId="0" borderId="9" xfId="10" applyFont="1" applyBorder="1" applyAlignment="1">
      <alignment horizontal="right" vertical="center"/>
    </xf>
    <xf numFmtId="4" fontId="7" fillId="0" borderId="9" xfId="10" applyNumberFormat="1" applyFont="1" applyBorder="1" applyAlignment="1">
      <alignment horizontal="right"/>
    </xf>
    <xf numFmtId="0" fontId="8" fillId="0" borderId="2" xfId="10" applyFont="1" applyBorder="1" applyAlignment="1">
      <alignment vertical="center"/>
    </xf>
    <xf numFmtId="0" fontId="8" fillId="0" borderId="12" xfId="10" applyFont="1" applyBorder="1" applyAlignment="1">
      <alignment vertical="center" wrapText="1"/>
    </xf>
    <xf numFmtId="4" fontId="8" fillId="0" borderId="1" xfId="10" applyNumberFormat="1" applyFont="1" applyBorder="1" applyAlignment="1">
      <alignment horizontal="right" vertical="center" wrapText="1"/>
    </xf>
    <xf numFmtId="4" fontId="5" fillId="0" borderId="1" xfId="10" applyNumberFormat="1" applyFont="1" applyBorder="1" applyAlignment="1">
      <alignment horizontal="right"/>
    </xf>
    <xf numFmtId="0" fontId="5" fillId="0" borderId="2" xfId="10" applyFont="1" applyBorder="1"/>
    <xf numFmtId="0" fontId="9" fillId="0" borderId="12" xfId="10" applyFont="1" applyBorder="1" applyAlignment="1">
      <alignment horizontal="left" vertical="center" wrapText="1"/>
    </xf>
    <xf numFmtId="4" fontId="9" fillId="0" borderId="1" xfId="10" applyNumberFormat="1" applyFont="1" applyBorder="1" applyAlignment="1">
      <alignment horizontal="right" vertical="center" wrapText="1" indent="1"/>
    </xf>
    <xf numFmtId="4" fontId="9" fillId="0" borderId="16" xfId="10" applyNumberFormat="1" applyFont="1" applyBorder="1" applyAlignment="1">
      <alignment horizontal="right" vertical="center"/>
    </xf>
    <xf numFmtId="4" fontId="9" fillId="0" borderId="10" xfId="10" applyNumberFormat="1" applyFont="1" applyBorder="1" applyAlignment="1">
      <alignment horizontal="right" vertical="center"/>
    </xf>
    <xf numFmtId="0" fontId="9" fillId="0" borderId="2" xfId="10" applyFont="1" applyBorder="1" applyAlignment="1">
      <alignment horizontal="left" vertical="center"/>
    </xf>
    <xf numFmtId="0" fontId="9" fillId="0" borderId="9" xfId="10" applyFont="1" applyBorder="1" applyAlignment="1">
      <alignment horizontal="left" vertical="center" wrapText="1"/>
    </xf>
    <xf numFmtId="4" fontId="9" fillId="0" borderId="9" xfId="10" applyNumberFormat="1" applyFont="1" applyBorder="1" applyAlignment="1">
      <alignment horizontal="right" vertical="center" wrapText="1" indent="1"/>
    </xf>
    <xf numFmtId="4" fontId="9" fillId="0" borderId="17" xfId="10" applyNumberFormat="1" applyFont="1" applyBorder="1" applyAlignment="1">
      <alignment horizontal="right" vertical="center"/>
    </xf>
    <xf numFmtId="0" fontId="9" fillId="0" borderId="12" xfId="10" applyFont="1" applyBorder="1" applyAlignment="1">
      <alignment horizontal="left" vertical="center"/>
    </xf>
    <xf numFmtId="4" fontId="9" fillId="0" borderId="1" xfId="10" applyNumberFormat="1" applyFont="1" applyBorder="1" applyAlignment="1">
      <alignment horizontal="right" vertical="center" indent="1"/>
    </xf>
    <xf numFmtId="0" fontId="9" fillId="0" borderId="9" xfId="10" applyFont="1" applyBorder="1" applyAlignment="1">
      <alignment horizontal="left" vertical="center"/>
    </xf>
    <xf numFmtId="4" fontId="9" fillId="0" borderId="11" xfId="10" applyNumberFormat="1" applyFont="1" applyBorder="1" applyAlignment="1">
      <alignment horizontal="right" vertical="center" indent="1"/>
    </xf>
    <xf numFmtId="4" fontId="8" fillId="0" borderId="18" xfId="10" applyNumberFormat="1" applyFont="1" applyBorder="1" applyAlignment="1">
      <alignment horizontal="right" vertical="center"/>
    </xf>
    <xf numFmtId="0" fontId="5" fillId="0" borderId="0" xfId="10" applyFont="1" applyAlignment="1">
      <alignment horizontal="center" vertical="center"/>
    </xf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Border="1" applyAlignment="1">
      <alignment horizontal="right" vertical="center"/>
    </xf>
    <xf numFmtId="4" fontId="7" fillId="0" borderId="9" xfId="10" applyNumberFormat="1" applyFont="1" applyBorder="1"/>
    <xf numFmtId="0" fontId="8" fillId="0" borderId="12" xfId="10" applyFont="1" applyBorder="1" applyAlignment="1">
      <alignment vertical="center"/>
    </xf>
    <xf numFmtId="4" fontId="7" fillId="0" borderId="1" xfId="10" applyNumberFormat="1" applyFont="1" applyBorder="1"/>
    <xf numFmtId="0" fontId="9" fillId="0" borderId="12" xfId="10" applyFont="1" applyBorder="1" applyAlignment="1">
      <alignment horizontal="left" vertical="center" wrapText="1" indent="1"/>
    </xf>
    <xf numFmtId="4" fontId="5" fillId="0" borderId="16" xfId="10" applyNumberFormat="1" applyFont="1" applyBorder="1"/>
    <xf numFmtId="4" fontId="5" fillId="0" borderId="10" xfId="10" applyNumberFormat="1" applyFont="1" applyBorder="1"/>
    <xf numFmtId="0" fontId="9" fillId="0" borderId="12" xfId="10" applyFont="1" applyBorder="1" applyAlignment="1">
      <alignment horizontal="left" vertical="center" indent="1"/>
    </xf>
    <xf numFmtId="0" fontId="9" fillId="0" borderId="9" xfId="10" applyFont="1" applyBorder="1" applyAlignment="1">
      <alignment vertical="center"/>
    </xf>
    <xf numFmtId="4" fontId="9" fillId="0" borderId="9" xfId="10" applyNumberFormat="1" applyFont="1" applyBorder="1" applyAlignment="1">
      <alignment horizontal="right" vertical="center"/>
    </xf>
    <xf numFmtId="4" fontId="5" fillId="0" borderId="17" xfId="10" applyNumberFormat="1" applyFont="1" applyBorder="1"/>
    <xf numFmtId="4" fontId="8" fillId="0" borderId="1" xfId="10" applyNumberFormat="1" applyFont="1" applyBorder="1" applyAlignment="1">
      <alignment horizontal="right" vertical="center"/>
    </xf>
    <xf numFmtId="4" fontId="5" fillId="0" borderId="0" xfId="10" applyNumberFormat="1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4" fontId="9" fillId="0" borderId="0" xfId="8" applyNumberFormat="1" applyFont="1" applyAlignment="1">
      <alignment vertical="center"/>
    </xf>
    <xf numFmtId="0" fontId="12" fillId="5" borderId="0" xfId="8" applyFont="1" applyFill="1" applyAlignment="1">
      <alignment vertical="center"/>
    </xf>
    <xf numFmtId="0" fontId="11" fillId="4" borderId="0" xfId="8" applyFont="1" applyFill="1" applyAlignment="1">
      <alignment vertical="center"/>
    </xf>
    <xf numFmtId="0" fontId="12" fillId="5" borderId="0" xfId="8" applyFont="1" applyFill="1" applyAlignment="1">
      <alignment vertical="center" wrapText="1"/>
    </xf>
    <xf numFmtId="0" fontId="9" fillId="0" borderId="0" xfId="8" applyFont="1" applyAlignment="1">
      <alignment vertical="center" wrapText="1"/>
    </xf>
    <xf numFmtId="0" fontId="12" fillId="6" borderId="0" xfId="8" applyFont="1" applyFill="1" applyAlignment="1">
      <alignment vertical="center"/>
    </xf>
    <xf numFmtId="0" fontId="11" fillId="4" borderId="0" xfId="8" applyFont="1" applyFill="1" applyAlignment="1">
      <alignment vertical="center" wrapText="1"/>
    </xf>
    <xf numFmtId="9" fontId="9" fillId="0" borderId="0" xfId="8" applyNumberFormat="1" applyFont="1" applyAlignment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0" fontId="15" fillId="0" borderId="0" xfId="8" applyFont="1" applyAlignment="1">
      <alignment vertical="center" wrapText="1"/>
    </xf>
    <xf numFmtId="4" fontId="15" fillId="0" borderId="0" xfId="8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left" vertical="center" indent="1"/>
    </xf>
    <xf numFmtId="4" fontId="15" fillId="0" borderId="0" xfId="8" applyNumberFormat="1" applyFont="1" applyAlignment="1">
      <alignment horizontal="right" vertical="center"/>
    </xf>
    <xf numFmtId="0" fontId="16" fillId="0" borderId="0" xfId="0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Alignment="1">
      <alignment horizontal="center" vertical="center"/>
    </xf>
    <xf numFmtId="0" fontId="7" fillId="7" borderId="0" xfId="10" applyFont="1" applyFill="1" applyAlignment="1">
      <alignment horizontal="center"/>
    </xf>
    <xf numFmtId="0" fontId="1" fillId="7" borderId="0" xfId="10" applyFont="1" applyFill="1" applyAlignment="1" applyProtection="1">
      <alignment horizontal="center" vertical="center" wrapText="1"/>
      <protection locked="0"/>
    </xf>
    <xf numFmtId="0" fontId="1" fillId="0" borderId="0" xfId="10" applyFont="1" applyAlignment="1" applyProtection="1">
      <alignment horizontal="center" vertical="center" wrapText="1"/>
      <protection locked="0"/>
    </xf>
  </cellXfs>
  <cellStyles count="14">
    <cellStyle name="Hipervínculo" xfId="11" builtinId="8"/>
    <cellStyle name="Millares 2" xfId="1" xr:uid="{00000000-0005-0000-0000-000001000000}"/>
    <cellStyle name="Millares 2 2" xfId="13" xr:uid="{00000000-0005-0000-0000-000002000000}"/>
    <cellStyle name="Millares 2 3" xfId="12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 3" xfId="9" xr:uid="{00000000-0005-0000-0000-000007000000}"/>
    <cellStyle name="Normal 3" xfId="8" xr:uid="{00000000-0005-0000-0000-000008000000}"/>
    <cellStyle name="Normal 3 2" xfId="10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91440</xdr:rowOff>
    </xdr:from>
    <xdr:to>
      <xdr:col>0</xdr:col>
      <xdr:colOff>598448</xdr:colOff>
      <xdr:row>2</xdr:row>
      <xdr:rowOff>159000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91440"/>
          <a:ext cx="545108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388882</xdr:colOff>
      <xdr:row>0</xdr:row>
      <xdr:rowOff>99849</xdr:rowOff>
    </xdr:from>
    <xdr:to>
      <xdr:col>1</xdr:col>
      <xdr:colOff>248190</xdr:colOff>
      <xdr:row>2</xdr:row>
      <xdr:rowOff>167409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82" y="99849"/>
          <a:ext cx="547736" cy="540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91440</xdr:rowOff>
    </xdr:from>
    <xdr:to>
      <xdr:col>1</xdr:col>
      <xdr:colOff>118388</xdr:colOff>
      <xdr:row>2</xdr:row>
      <xdr:rowOff>159000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91440"/>
          <a:ext cx="545108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0</xdr:col>
      <xdr:colOff>545108</xdr:colOff>
      <xdr:row>2</xdr:row>
      <xdr:rowOff>212340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780"/>
          <a:ext cx="545108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60960</xdr:rowOff>
    </xdr:from>
    <xdr:to>
      <xdr:col>0</xdr:col>
      <xdr:colOff>651788</xdr:colOff>
      <xdr:row>2</xdr:row>
      <xdr:rowOff>128520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0960"/>
          <a:ext cx="54510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0</xdr:rowOff>
    </xdr:from>
    <xdr:to>
      <xdr:col>1</xdr:col>
      <xdr:colOff>495300</xdr:colOff>
      <xdr:row>3</xdr:row>
      <xdr:rowOff>67560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236220"/>
          <a:ext cx="480060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106680</xdr:rowOff>
    </xdr:from>
    <xdr:to>
      <xdr:col>1</xdr:col>
      <xdr:colOff>579120</xdr:colOff>
      <xdr:row>2</xdr:row>
      <xdr:rowOff>174240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06680"/>
          <a:ext cx="58674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36" sqref="D3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6" t="s">
        <v>468</v>
      </c>
      <c r="B1" s="96"/>
      <c r="C1" s="14"/>
      <c r="D1" s="12" t="s">
        <v>131</v>
      </c>
      <c r="E1" s="13">
        <v>2018</v>
      </c>
    </row>
    <row r="2" spans="1:5" ht="18.95" customHeight="1" x14ac:dyDescent="0.2">
      <c r="A2" s="97" t="s">
        <v>466</v>
      </c>
      <c r="B2" s="97"/>
      <c r="C2" s="24"/>
      <c r="D2" s="12" t="s">
        <v>133</v>
      </c>
      <c r="E2" s="14" t="s">
        <v>134</v>
      </c>
    </row>
    <row r="3" spans="1:5" ht="18.95" customHeight="1" x14ac:dyDescent="0.2">
      <c r="A3" s="98" t="s">
        <v>469</v>
      </c>
      <c r="B3" s="98"/>
      <c r="C3" s="14"/>
      <c r="D3" s="12" t="s">
        <v>135</v>
      </c>
      <c r="E3" s="13">
        <v>1</v>
      </c>
    </row>
    <row r="4" spans="1:5" ht="15" customHeight="1" x14ac:dyDescent="0.2">
      <c r="A4" s="10" t="s">
        <v>35</v>
      </c>
      <c r="B4" s="11" t="s">
        <v>36</v>
      </c>
    </row>
    <row r="5" spans="1:5" x14ac:dyDescent="0.2">
      <c r="A5" s="2" t="s">
        <v>467</v>
      </c>
      <c r="B5" s="3"/>
    </row>
    <row r="6" spans="1:5" x14ac:dyDescent="0.2">
      <c r="A6" s="4"/>
      <c r="B6" s="5" t="s">
        <v>39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73" t="s">
        <v>1</v>
      </c>
      <c r="B9" s="74" t="s">
        <v>2</v>
      </c>
    </row>
    <row r="10" spans="1:5" x14ac:dyDescent="0.2">
      <c r="A10" s="73" t="s">
        <v>3</v>
      </c>
      <c r="B10" s="74" t="s">
        <v>4</v>
      </c>
    </row>
    <row r="11" spans="1:5" x14ac:dyDescent="0.2">
      <c r="A11" s="73" t="s">
        <v>5</v>
      </c>
      <c r="B11" s="74" t="s">
        <v>6</v>
      </c>
    </row>
    <row r="12" spans="1:5" x14ac:dyDescent="0.2">
      <c r="A12" s="73" t="s">
        <v>89</v>
      </c>
      <c r="B12" s="74" t="s">
        <v>130</v>
      </c>
    </row>
    <row r="13" spans="1:5" x14ac:dyDescent="0.2">
      <c r="A13" s="73" t="s">
        <v>7</v>
      </c>
      <c r="B13" s="74" t="s">
        <v>129</v>
      </c>
    </row>
    <row r="14" spans="1:5" x14ac:dyDescent="0.2">
      <c r="A14" s="73" t="s">
        <v>8</v>
      </c>
      <c r="B14" s="74" t="s">
        <v>88</v>
      </c>
    </row>
    <row r="15" spans="1:5" x14ac:dyDescent="0.2">
      <c r="A15" s="73" t="s">
        <v>9</v>
      </c>
      <c r="B15" s="74" t="s">
        <v>10</v>
      </c>
    </row>
    <row r="16" spans="1:5" x14ac:dyDescent="0.2">
      <c r="A16" s="73" t="s">
        <v>11</v>
      </c>
      <c r="B16" s="74" t="s">
        <v>12</v>
      </c>
    </row>
    <row r="17" spans="1:2" x14ac:dyDescent="0.2">
      <c r="A17" s="73" t="s">
        <v>13</v>
      </c>
      <c r="B17" s="74" t="s">
        <v>14</v>
      </c>
    </row>
    <row r="18" spans="1:2" x14ac:dyDescent="0.2">
      <c r="A18" s="73" t="s">
        <v>15</v>
      </c>
      <c r="B18" s="74" t="s">
        <v>16</v>
      </c>
    </row>
    <row r="19" spans="1:2" x14ac:dyDescent="0.2">
      <c r="A19" s="73" t="s">
        <v>17</v>
      </c>
      <c r="B19" s="74" t="s">
        <v>18</v>
      </c>
    </row>
    <row r="20" spans="1:2" x14ac:dyDescent="0.2">
      <c r="A20" s="73" t="s">
        <v>19</v>
      </c>
      <c r="B20" s="74" t="s">
        <v>20</v>
      </c>
    </row>
    <row r="21" spans="1:2" x14ac:dyDescent="0.2">
      <c r="A21" s="73" t="s">
        <v>21</v>
      </c>
      <c r="B21" s="74" t="s">
        <v>126</v>
      </c>
    </row>
    <row r="22" spans="1:2" x14ac:dyDescent="0.2">
      <c r="A22" s="73" t="s">
        <v>22</v>
      </c>
      <c r="B22" s="74" t="s">
        <v>23</v>
      </c>
    </row>
    <row r="23" spans="1:2" x14ac:dyDescent="0.2">
      <c r="A23" s="73" t="s">
        <v>44</v>
      </c>
      <c r="B23" s="74" t="s">
        <v>24</v>
      </c>
    </row>
    <row r="24" spans="1:2" x14ac:dyDescent="0.2">
      <c r="A24" s="73" t="s">
        <v>45</v>
      </c>
      <c r="B24" s="74" t="s">
        <v>25</v>
      </c>
    </row>
    <row r="25" spans="1:2" x14ac:dyDescent="0.2">
      <c r="A25" s="73" t="s">
        <v>46</v>
      </c>
      <c r="B25" s="74" t="s">
        <v>26</v>
      </c>
    </row>
    <row r="26" spans="1:2" x14ac:dyDescent="0.2">
      <c r="A26" s="73" t="s">
        <v>27</v>
      </c>
      <c r="B26" s="74" t="s">
        <v>28</v>
      </c>
    </row>
    <row r="27" spans="1:2" x14ac:dyDescent="0.2">
      <c r="A27" s="73" t="s">
        <v>29</v>
      </c>
      <c r="B27" s="74" t="s">
        <v>30</v>
      </c>
    </row>
    <row r="28" spans="1:2" x14ac:dyDescent="0.2">
      <c r="A28" s="73" t="s">
        <v>31</v>
      </c>
      <c r="B28" s="74" t="s">
        <v>32</v>
      </c>
    </row>
    <row r="29" spans="1:2" x14ac:dyDescent="0.2">
      <c r="A29" s="73" t="s">
        <v>33</v>
      </c>
      <c r="B29" s="74" t="s">
        <v>34</v>
      </c>
    </row>
    <row r="30" spans="1:2" x14ac:dyDescent="0.2">
      <c r="A30" s="73" t="s">
        <v>42</v>
      </c>
      <c r="B30" s="74" t="s">
        <v>43</v>
      </c>
    </row>
    <row r="31" spans="1:2" x14ac:dyDescent="0.2">
      <c r="A31" s="4"/>
      <c r="B31" s="7"/>
    </row>
    <row r="32" spans="1:2" x14ac:dyDescent="0.2">
      <c r="A32" s="4"/>
      <c r="B32" s="6"/>
    </row>
    <row r="33" spans="1:4" x14ac:dyDescent="0.2">
      <c r="A33" s="73" t="s">
        <v>40</v>
      </c>
      <c r="B33" s="74" t="s">
        <v>37</v>
      </c>
    </row>
    <row r="34" spans="1:4" x14ac:dyDescent="0.2">
      <c r="A34" s="73" t="s">
        <v>41</v>
      </c>
      <c r="B34" s="74" t="s">
        <v>38</v>
      </c>
    </row>
    <row r="35" spans="1:4" x14ac:dyDescent="0.2">
      <c r="A35" s="4"/>
      <c r="B35" s="7"/>
    </row>
    <row r="36" spans="1:4" x14ac:dyDescent="0.2">
      <c r="A36" s="4"/>
      <c r="B36" s="5"/>
    </row>
    <row r="37" spans="1:4" x14ac:dyDescent="0.2">
      <c r="A37" s="4"/>
      <c r="B37" s="74"/>
    </row>
    <row r="38" spans="1:4" x14ac:dyDescent="0.2">
      <c r="A38" s="4"/>
      <c r="B38" s="74"/>
    </row>
    <row r="39" spans="1:4" ht="12" thickBot="1" x14ac:dyDescent="0.25">
      <c r="A39" s="8"/>
      <c r="B39" s="9"/>
    </row>
    <row r="42" spans="1:4" ht="39" customHeight="1" x14ac:dyDescent="0.2">
      <c r="A42" s="99" t="s">
        <v>470</v>
      </c>
      <c r="B42" s="99"/>
      <c r="C42" s="99"/>
      <c r="D42" s="99"/>
    </row>
  </sheetData>
  <sheetProtection formatCells="0" formatColumns="0" formatRows="0" autoFilter="0" pivotTables="0"/>
  <mergeCells count="4">
    <mergeCell ref="A1:B1"/>
    <mergeCell ref="A2:B2"/>
    <mergeCell ref="A3:B3"/>
    <mergeCell ref="A42:D42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</hyperlinks>
  <pageMargins left="0.70866141732283472" right="0.70866141732283472" top="0.74803149606299213" bottom="0.74803149606299213" header="0.31496062992125984" footer="0.31496062992125984"/>
  <pageSetup scale="94" orientation="landscape" r:id="rId1"/>
  <headerFoot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0"/>
  <sheetViews>
    <sheetView zoomScale="115" zoomScaleNormal="115" workbookViewId="0">
      <selection activeCell="B15" sqref="B15"/>
    </sheetView>
  </sheetViews>
  <sheetFormatPr baseColWidth="10" defaultColWidth="9.140625" defaultRowHeight="11.25" x14ac:dyDescent="0.25"/>
  <cols>
    <col min="1" max="1" width="10" style="75" customWidth="1"/>
    <col min="2" max="2" width="56.5703125" style="75" customWidth="1"/>
    <col min="3" max="3" width="11.42578125" style="75" customWidth="1"/>
    <col min="4" max="4" width="10.42578125" style="75" customWidth="1"/>
    <col min="5" max="6" width="11.28515625" style="75" customWidth="1"/>
    <col min="7" max="7" width="11.140625" style="75" customWidth="1"/>
    <col min="8" max="8" width="10.85546875" style="75" customWidth="1"/>
    <col min="9" max="9" width="12.5703125" style="75" customWidth="1"/>
    <col min="10" max="16384" width="9.140625" style="75"/>
  </cols>
  <sheetData>
    <row r="1" spans="1:8" ht="18.95" customHeight="1" x14ac:dyDescent="0.25">
      <c r="A1" s="100" t="s">
        <v>468</v>
      </c>
      <c r="B1" s="101"/>
      <c r="C1" s="101"/>
      <c r="D1" s="101"/>
      <c r="E1" s="101"/>
      <c r="F1" s="101"/>
      <c r="G1" s="12" t="s">
        <v>131</v>
      </c>
      <c r="H1" s="77">
        <v>2018</v>
      </c>
    </row>
    <row r="2" spans="1:8" ht="18.95" customHeight="1" x14ac:dyDescent="0.25">
      <c r="A2" s="100" t="s">
        <v>132</v>
      </c>
      <c r="B2" s="101"/>
      <c r="C2" s="101"/>
      <c r="D2" s="101"/>
      <c r="E2" s="101"/>
      <c r="F2" s="101"/>
      <c r="G2" s="12" t="s">
        <v>133</v>
      </c>
      <c r="H2" s="77" t="str">
        <f>'Notas a los Edos Financieros'!E2</f>
        <v>Trimestral</v>
      </c>
    </row>
    <row r="3" spans="1:8" ht="18.95" customHeight="1" x14ac:dyDescent="0.25">
      <c r="A3" s="100" t="s">
        <v>469</v>
      </c>
      <c r="B3" s="101"/>
      <c r="C3" s="101"/>
      <c r="D3" s="101"/>
      <c r="E3" s="101"/>
      <c r="F3" s="101"/>
      <c r="G3" s="12" t="s">
        <v>135</v>
      </c>
      <c r="H3" s="77">
        <f>'Notas a los Edos Financieros'!E3</f>
        <v>1</v>
      </c>
    </row>
    <row r="4" spans="1:8" x14ac:dyDescent="0.25">
      <c r="A4" s="76" t="s">
        <v>136</v>
      </c>
      <c r="B4" s="81"/>
      <c r="C4" s="81"/>
      <c r="D4" s="81"/>
      <c r="E4" s="81"/>
      <c r="F4" s="81"/>
      <c r="G4" s="81"/>
      <c r="H4" s="81"/>
    </row>
    <row r="6" spans="1:8" x14ac:dyDescent="0.25">
      <c r="A6" s="81" t="s">
        <v>98</v>
      </c>
      <c r="B6" s="81"/>
      <c r="C6" s="81"/>
      <c r="D6" s="81"/>
      <c r="E6" s="81"/>
      <c r="F6" s="81"/>
      <c r="G6" s="81"/>
      <c r="H6" s="81"/>
    </row>
    <row r="7" spans="1:8" x14ac:dyDescent="0.25">
      <c r="A7" s="80" t="s">
        <v>95</v>
      </c>
      <c r="B7" s="80" t="s">
        <v>91</v>
      </c>
      <c r="C7" s="80" t="s">
        <v>92</v>
      </c>
      <c r="D7" s="80" t="s">
        <v>94</v>
      </c>
      <c r="E7" s="80"/>
      <c r="F7" s="80"/>
      <c r="G7" s="80"/>
      <c r="H7" s="80"/>
    </row>
    <row r="8" spans="1:8" x14ac:dyDescent="0.25">
      <c r="A8" s="87">
        <v>1114</v>
      </c>
      <c r="B8" s="88" t="s">
        <v>137</v>
      </c>
      <c r="C8" s="79">
        <v>101018388.87</v>
      </c>
    </row>
    <row r="9" spans="1:8" x14ac:dyDescent="0.25">
      <c r="A9" s="93">
        <v>111400301</v>
      </c>
      <c r="B9" s="93" t="s">
        <v>471</v>
      </c>
      <c r="C9" s="94">
        <v>62222537.119999997</v>
      </c>
    </row>
    <row r="10" spans="1:8" x14ac:dyDescent="0.25">
      <c r="A10" s="93">
        <v>111400302</v>
      </c>
      <c r="B10" s="93" t="s">
        <v>472</v>
      </c>
      <c r="C10" s="94">
        <v>43928.84</v>
      </c>
    </row>
    <row r="11" spans="1:8" x14ac:dyDescent="0.25">
      <c r="A11" s="93">
        <v>111400309</v>
      </c>
      <c r="B11" s="93" t="s">
        <v>473</v>
      </c>
      <c r="C11" s="94">
        <v>10391790.24</v>
      </c>
    </row>
    <row r="12" spans="1:8" x14ac:dyDescent="0.25">
      <c r="A12" s="93">
        <v>111400310</v>
      </c>
      <c r="B12" s="93" t="s">
        <v>474</v>
      </c>
      <c r="C12" s="94">
        <v>700247.32</v>
      </c>
    </row>
    <row r="13" spans="1:8" x14ac:dyDescent="0.25">
      <c r="A13" s="93">
        <v>111400315</v>
      </c>
      <c r="B13" s="93" t="s">
        <v>475</v>
      </c>
      <c r="C13" s="94">
        <v>0.05</v>
      </c>
    </row>
    <row r="14" spans="1:8" x14ac:dyDescent="0.25">
      <c r="A14" s="93">
        <v>111400322</v>
      </c>
      <c r="B14" s="93" t="s">
        <v>476</v>
      </c>
      <c r="C14" s="94">
        <v>235869.88</v>
      </c>
    </row>
    <row r="15" spans="1:8" x14ac:dyDescent="0.25">
      <c r="A15" s="93">
        <v>111400336</v>
      </c>
      <c r="B15" s="93" t="s">
        <v>477</v>
      </c>
      <c r="C15" s="94">
        <v>0.03</v>
      </c>
    </row>
    <row r="16" spans="1:8" x14ac:dyDescent="0.25">
      <c r="A16" s="93">
        <v>111400338</v>
      </c>
      <c r="B16" s="93" t="s">
        <v>478</v>
      </c>
      <c r="C16" s="94">
        <v>7190253.0599999996</v>
      </c>
    </row>
    <row r="17" spans="1:8" x14ac:dyDescent="0.25">
      <c r="A17" s="93">
        <v>111400343</v>
      </c>
      <c r="B17" s="93" t="s">
        <v>479</v>
      </c>
      <c r="C17" s="94">
        <v>1158734.44</v>
      </c>
    </row>
    <row r="18" spans="1:8" x14ac:dyDescent="0.25">
      <c r="A18" s="93">
        <v>111400344</v>
      </c>
      <c r="B18" s="93" t="s">
        <v>480</v>
      </c>
      <c r="C18" s="94">
        <v>7980.4</v>
      </c>
    </row>
    <row r="19" spans="1:8" x14ac:dyDescent="0.25">
      <c r="A19" s="93">
        <v>111400345</v>
      </c>
      <c r="B19" s="93" t="s">
        <v>481</v>
      </c>
      <c r="C19" s="94">
        <v>64394.74</v>
      </c>
    </row>
    <row r="20" spans="1:8" x14ac:dyDescent="0.25">
      <c r="A20" s="93">
        <v>111400346</v>
      </c>
      <c r="B20" s="93" t="s">
        <v>482</v>
      </c>
      <c r="C20" s="94">
        <v>23485.17</v>
      </c>
    </row>
    <row r="21" spans="1:8" x14ac:dyDescent="0.25">
      <c r="A21" s="93">
        <v>111400401</v>
      </c>
      <c r="B21" s="93" t="s">
        <v>483</v>
      </c>
      <c r="C21" s="94">
        <v>13012270.9</v>
      </c>
    </row>
    <row r="22" spans="1:8" x14ac:dyDescent="0.25">
      <c r="A22" s="93">
        <v>111400603</v>
      </c>
      <c r="B22" s="93" t="s">
        <v>484</v>
      </c>
      <c r="C22" s="94">
        <v>4696913.32</v>
      </c>
    </row>
    <row r="23" spans="1:8" x14ac:dyDescent="0.25">
      <c r="A23" s="93">
        <v>111400801</v>
      </c>
      <c r="B23" s="93" t="s">
        <v>485</v>
      </c>
      <c r="C23" s="94">
        <v>136721.35999999999</v>
      </c>
    </row>
    <row r="24" spans="1:8" x14ac:dyDescent="0.25">
      <c r="A24" s="93">
        <v>111400802</v>
      </c>
      <c r="B24" s="93" t="s">
        <v>486</v>
      </c>
      <c r="C24" s="94">
        <v>1133262</v>
      </c>
    </row>
    <row r="25" spans="1:8" x14ac:dyDescent="0.25">
      <c r="A25" s="78">
        <v>1115</v>
      </c>
      <c r="B25" s="75" t="s">
        <v>138</v>
      </c>
      <c r="C25" s="79">
        <v>0</v>
      </c>
    </row>
    <row r="26" spans="1:8" x14ac:dyDescent="0.25">
      <c r="A26" s="78">
        <v>1121</v>
      </c>
      <c r="B26" s="75" t="s">
        <v>139</v>
      </c>
      <c r="C26" s="79">
        <v>0</v>
      </c>
    </row>
    <row r="27" spans="1:8" x14ac:dyDescent="0.25">
      <c r="A27" s="78">
        <v>1211</v>
      </c>
      <c r="B27" s="75" t="s">
        <v>140</v>
      </c>
      <c r="C27" s="79">
        <v>0</v>
      </c>
    </row>
    <row r="29" spans="1:8" x14ac:dyDescent="0.25">
      <c r="A29" s="81" t="s">
        <v>99</v>
      </c>
      <c r="B29" s="81"/>
      <c r="C29" s="81"/>
      <c r="D29" s="81"/>
      <c r="E29" s="81"/>
      <c r="F29" s="81"/>
      <c r="G29" s="81"/>
      <c r="H29" s="85"/>
    </row>
    <row r="30" spans="1:8" ht="22.5" x14ac:dyDescent="0.25">
      <c r="A30" s="80" t="s">
        <v>95</v>
      </c>
      <c r="B30" s="80" t="s">
        <v>91</v>
      </c>
      <c r="C30" s="80" t="s">
        <v>92</v>
      </c>
      <c r="D30" s="80">
        <v>2017</v>
      </c>
      <c r="E30" s="80">
        <f>D30-1</f>
        <v>2016</v>
      </c>
      <c r="F30" s="80">
        <f>E30-1</f>
        <v>2015</v>
      </c>
      <c r="G30" s="80">
        <f>F30-1</f>
        <v>2014</v>
      </c>
      <c r="H30" s="82" t="s">
        <v>128</v>
      </c>
    </row>
    <row r="31" spans="1:8" x14ac:dyDescent="0.25">
      <c r="A31" s="78">
        <v>1122</v>
      </c>
      <c r="B31" s="75" t="s">
        <v>141</v>
      </c>
      <c r="C31" s="79">
        <v>9848420.5399999991</v>
      </c>
      <c r="D31" s="79">
        <v>28635211.109999999</v>
      </c>
      <c r="E31" s="79">
        <v>41163470.25</v>
      </c>
      <c r="F31" s="79">
        <v>39538691.350000001</v>
      </c>
      <c r="G31" s="79">
        <v>0</v>
      </c>
      <c r="H31" s="83"/>
    </row>
    <row r="32" spans="1:8" x14ac:dyDescent="0.25">
      <c r="A32" s="78">
        <v>112200001</v>
      </c>
      <c r="B32" s="75" t="s">
        <v>487</v>
      </c>
      <c r="C32" s="79">
        <v>3738758.99</v>
      </c>
      <c r="D32" s="79">
        <v>8511729.2899999991</v>
      </c>
      <c r="E32" s="79">
        <v>22380882.309999999</v>
      </c>
      <c r="F32" s="79">
        <v>26947428.879999999</v>
      </c>
      <c r="G32" s="79">
        <v>25845943.98</v>
      </c>
      <c r="H32" s="83"/>
    </row>
    <row r="33" spans="1:8" x14ac:dyDescent="0.25">
      <c r="A33" s="78">
        <v>112200002</v>
      </c>
      <c r="B33" s="75" t="s">
        <v>488</v>
      </c>
      <c r="C33" s="79">
        <v>3.67</v>
      </c>
      <c r="D33" s="75">
        <v>3.67</v>
      </c>
      <c r="E33" s="75">
        <v>3.67</v>
      </c>
      <c r="F33" s="79">
        <v>3.67</v>
      </c>
      <c r="G33" s="79">
        <v>3.67</v>
      </c>
      <c r="H33" s="83"/>
    </row>
    <row r="34" spans="1:8" x14ac:dyDescent="0.25">
      <c r="A34" s="78">
        <v>112200003</v>
      </c>
      <c r="B34" s="75" t="s">
        <v>489</v>
      </c>
      <c r="C34" s="79"/>
      <c r="F34" s="79"/>
      <c r="G34" s="79"/>
      <c r="H34" s="83"/>
    </row>
    <row r="35" spans="1:8" x14ac:dyDescent="0.25">
      <c r="A35" s="78">
        <v>112200004</v>
      </c>
      <c r="B35" s="75" t="s">
        <v>490</v>
      </c>
      <c r="C35" s="79">
        <v>1585.55</v>
      </c>
      <c r="D35" s="79">
        <v>1454.11</v>
      </c>
      <c r="E35" s="79">
        <v>2501.0100000000002</v>
      </c>
      <c r="F35" s="79">
        <v>3711.21</v>
      </c>
      <c r="G35" s="79">
        <v>4334.68</v>
      </c>
      <c r="H35" s="83"/>
    </row>
    <row r="36" spans="1:8" x14ac:dyDescent="0.25">
      <c r="A36" s="78">
        <v>112200005</v>
      </c>
      <c r="B36" s="75" t="s">
        <v>491</v>
      </c>
      <c r="C36" s="79"/>
      <c r="D36" s="75">
        <v>297.24</v>
      </c>
      <c r="E36" s="75">
        <v>696.63</v>
      </c>
      <c r="F36" s="79">
        <v>120.77</v>
      </c>
      <c r="G36" s="79">
        <v>42.3</v>
      </c>
      <c r="H36" s="83"/>
    </row>
    <row r="37" spans="1:8" x14ac:dyDescent="0.25">
      <c r="A37" s="78">
        <v>112200006</v>
      </c>
      <c r="B37" s="75" t="s">
        <v>492</v>
      </c>
      <c r="C37" s="79">
        <v>1422234.47</v>
      </c>
      <c r="D37" s="79">
        <v>15510654.77</v>
      </c>
      <c r="E37" s="79">
        <v>14487583.890000001</v>
      </c>
      <c r="F37" s="79">
        <v>8904737.3699999992</v>
      </c>
      <c r="G37" s="79">
        <v>8699693.7899999991</v>
      </c>
      <c r="H37" s="83"/>
    </row>
    <row r="38" spans="1:8" x14ac:dyDescent="0.25">
      <c r="A38" s="78">
        <v>112200007</v>
      </c>
      <c r="B38" s="75" t="s">
        <v>493</v>
      </c>
      <c r="C38" s="79">
        <v>4685837.8600000003</v>
      </c>
      <c r="D38" s="79">
        <v>4611072.03</v>
      </c>
      <c r="E38" s="79">
        <v>4291802.74</v>
      </c>
      <c r="F38" s="79">
        <v>3682689.45</v>
      </c>
      <c r="G38" s="79">
        <v>3004334.06</v>
      </c>
      <c r="H38" s="83"/>
    </row>
    <row r="39" spans="1:8" x14ac:dyDescent="0.25">
      <c r="A39" s="78">
        <v>1124</v>
      </c>
      <c r="B39" s="75" t="s">
        <v>142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83"/>
    </row>
    <row r="40" spans="1:8" x14ac:dyDescent="0.25">
      <c r="H40" s="83"/>
    </row>
    <row r="41" spans="1:8" x14ac:dyDescent="0.25">
      <c r="A41" s="81" t="s">
        <v>100</v>
      </c>
      <c r="B41" s="81"/>
      <c r="C41" s="81"/>
      <c r="D41" s="81"/>
      <c r="E41" s="81"/>
      <c r="F41" s="81"/>
      <c r="G41" s="81"/>
      <c r="H41" s="85"/>
    </row>
    <row r="42" spans="1:8" ht="25.9" customHeight="1" x14ac:dyDescent="0.25">
      <c r="A42" s="80" t="s">
        <v>95</v>
      </c>
      <c r="B42" s="80" t="s">
        <v>91</v>
      </c>
      <c r="C42" s="80" t="s">
        <v>92</v>
      </c>
      <c r="D42" s="80" t="s">
        <v>143</v>
      </c>
      <c r="E42" s="80" t="s">
        <v>144</v>
      </c>
      <c r="F42" s="80" t="s">
        <v>145</v>
      </c>
      <c r="G42" s="80" t="s">
        <v>146</v>
      </c>
      <c r="H42" s="82" t="s">
        <v>147</v>
      </c>
    </row>
    <row r="43" spans="1:8" x14ac:dyDescent="0.25">
      <c r="A43" s="78">
        <v>1123</v>
      </c>
      <c r="B43" s="75" t="s">
        <v>148</v>
      </c>
      <c r="C43" s="79">
        <v>291752.81</v>
      </c>
      <c r="D43" s="79">
        <v>256752.81</v>
      </c>
      <c r="E43" s="79">
        <v>0</v>
      </c>
      <c r="F43" s="79">
        <v>35000</v>
      </c>
      <c r="G43" s="79">
        <v>0</v>
      </c>
      <c r="H43" s="83"/>
    </row>
    <row r="44" spans="1:8" x14ac:dyDescent="0.25">
      <c r="A44" s="89" t="s">
        <v>494</v>
      </c>
      <c r="B44" s="92" t="s">
        <v>495</v>
      </c>
      <c r="C44" s="91">
        <v>4375</v>
      </c>
      <c r="D44" s="91">
        <v>4375</v>
      </c>
      <c r="E44" s="91"/>
      <c r="F44" s="91"/>
      <c r="G44" s="79"/>
      <c r="H44" s="83"/>
    </row>
    <row r="45" spans="1:8" x14ac:dyDescent="0.25">
      <c r="A45" s="89" t="s">
        <v>496</v>
      </c>
      <c r="B45" s="92" t="s">
        <v>497</v>
      </c>
      <c r="C45" s="91">
        <v>22175</v>
      </c>
      <c r="D45" s="91">
        <v>22175</v>
      </c>
      <c r="E45" s="91"/>
      <c r="F45" s="91"/>
      <c r="G45" s="79"/>
      <c r="H45" s="83"/>
    </row>
    <row r="46" spans="1:8" x14ac:dyDescent="0.25">
      <c r="A46" s="89" t="s">
        <v>498</v>
      </c>
      <c r="B46" s="92" t="s">
        <v>499</v>
      </c>
      <c r="C46" s="91">
        <v>827.81</v>
      </c>
      <c r="D46" s="91">
        <v>827.81</v>
      </c>
      <c r="E46" s="91"/>
      <c r="F46" s="91"/>
      <c r="G46" s="79"/>
      <c r="H46" s="83"/>
    </row>
    <row r="47" spans="1:8" x14ac:dyDescent="0.25">
      <c r="A47" s="89" t="s">
        <v>500</v>
      </c>
      <c r="B47" s="92" t="s">
        <v>501</v>
      </c>
      <c r="C47" s="91">
        <v>35000</v>
      </c>
      <c r="D47" s="92"/>
      <c r="E47" s="91"/>
      <c r="F47" s="91">
        <v>35000</v>
      </c>
      <c r="G47" s="79"/>
      <c r="H47" s="83"/>
    </row>
    <row r="48" spans="1:8" x14ac:dyDescent="0.25">
      <c r="A48" s="89" t="s">
        <v>502</v>
      </c>
      <c r="B48" s="92" t="s">
        <v>503</v>
      </c>
      <c r="C48" s="91">
        <v>225000</v>
      </c>
      <c r="D48" s="91">
        <v>225000</v>
      </c>
      <c r="E48" s="91"/>
      <c r="F48" s="91"/>
      <c r="G48" s="79"/>
      <c r="H48" s="83"/>
    </row>
    <row r="49" spans="1:8" x14ac:dyDescent="0.25">
      <c r="A49" s="89" t="s">
        <v>504</v>
      </c>
      <c r="B49" s="92" t="s">
        <v>505</v>
      </c>
      <c r="C49" s="91">
        <v>4375</v>
      </c>
      <c r="D49" s="91">
        <v>4375</v>
      </c>
      <c r="E49" s="91"/>
      <c r="F49" s="91"/>
      <c r="G49" s="79"/>
      <c r="H49" s="83"/>
    </row>
    <row r="50" spans="1:8" ht="18.600000000000001" customHeight="1" x14ac:dyDescent="0.25">
      <c r="A50" s="78">
        <v>1125</v>
      </c>
      <c r="B50" s="83" t="s">
        <v>149</v>
      </c>
      <c r="C50" s="79">
        <v>50000</v>
      </c>
      <c r="D50" s="79">
        <v>0</v>
      </c>
      <c r="E50" s="79">
        <v>0</v>
      </c>
      <c r="F50" s="79">
        <v>50000</v>
      </c>
      <c r="G50" s="79">
        <v>0</v>
      </c>
      <c r="H50" s="83"/>
    </row>
    <row r="51" spans="1:8" ht="18.600000000000001" customHeight="1" x14ac:dyDescent="0.25">
      <c r="A51" s="89" t="s">
        <v>506</v>
      </c>
      <c r="B51" s="90" t="s">
        <v>507</v>
      </c>
      <c r="C51" s="91">
        <v>50000</v>
      </c>
      <c r="D51" s="91"/>
      <c r="E51" s="91"/>
      <c r="F51" s="91">
        <v>50000</v>
      </c>
      <c r="G51" s="79"/>
      <c r="H51" s="83"/>
    </row>
    <row r="52" spans="1:8" ht="18.600000000000001" customHeight="1" x14ac:dyDescent="0.25">
      <c r="A52" s="78">
        <v>1131</v>
      </c>
      <c r="B52" s="83" t="s">
        <v>150</v>
      </c>
      <c r="C52" s="79">
        <v>717500</v>
      </c>
      <c r="D52" s="79">
        <v>717500</v>
      </c>
      <c r="E52" s="79">
        <v>0</v>
      </c>
      <c r="F52" s="79">
        <v>0</v>
      </c>
      <c r="G52" s="79">
        <v>0</v>
      </c>
      <c r="H52" s="83"/>
    </row>
    <row r="53" spans="1:8" ht="18.600000000000001" customHeight="1" x14ac:dyDescent="0.25">
      <c r="A53" s="89" t="s">
        <v>508</v>
      </c>
      <c r="B53" s="90" t="s">
        <v>509</v>
      </c>
      <c r="C53" s="91">
        <v>717500</v>
      </c>
      <c r="D53" s="91">
        <v>717500</v>
      </c>
      <c r="E53" s="91"/>
      <c r="F53" s="91"/>
      <c r="G53" s="79"/>
      <c r="H53" s="83"/>
    </row>
    <row r="54" spans="1:8" ht="18.600000000000001" customHeight="1" x14ac:dyDescent="0.25">
      <c r="A54" s="78">
        <v>1132</v>
      </c>
      <c r="B54" s="83" t="s">
        <v>151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83"/>
    </row>
    <row r="55" spans="1:8" ht="18.600000000000001" customHeight="1" x14ac:dyDescent="0.25">
      <c r="A55" s="78">
        <v>1133</v>
      </c>
      <c r="B55" s="83" t="s">
        <v>152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83"/>
    </row>
    <row r="56" spans="1:8" ht="18.600000000000001" customHeight="1" x14ac:dyDescent="0.25">
      <c r="A56" s="78">
        <v>1134</v>
      </c>
      <c r="B56" s="83" t="s">
        <v>153</v>
      </c>
      <c r="C56" s="79">
        <v>5339489.3099999996</v>
      </c>
      <c r="D56" s="79">
        <v>5339489.3099999996</v>
      </c>
      <c r="E56" s="79">
        <v>0</v>
      </c>
      <c r="F56" s="79">
        <v>0</v>
      </c>
      <c r="G56" s="79">
        <v>0</v>
      </c>
      <c r="H56" s="83"/>
    </row>
    <row r="57" spans="1:8" ht="18.600000000000001" customHeight="1" x14ac:dyDescent="0.25">
      <c r="A57" s="89" t="s">
        <v>510</v>
      </c>
      <c r="B57" s="90" t="s">
        <v>511</v>
      </c>
      <c r="C57" s="91">
        <v>423798.31</v>
      </c>
      <c r="D57" s="91">
        <v>423798.31</v>
      </c>
      <c r="E57" s="79"/>
      <c r="F57" s="79"/>
      <c r="G57" s="79"/>
      <c r="H57" s="83"/>
    </row>
    <row r="58" spans="1:8" ht="18.600000000000001" customHeight="1" x14ac:dyDescent="0.25">
      <c r="A58" s="89" t="s">
        <v>512</v>
      </c>
      <c r="B58" s="90" t="s">
        <v>513</v>
      </c>
      <c r="C58" s="91">
        <v>1250101.3</v>
      </c>
      <c r="D58" s="91">
        <v>1250101.3</v>
      </c>
      <c r="E58" s="79"/>
      <c r="F58" s="79"/>
      <c r="G58" s="79"/>
      <c r="H58" s="83"/>
    </row>
    <row r="59" spans="1:8" ht="18.600000000000001" customHeight="1" x14ac:dyDescent="0.25">
      <c r="A59" s="89" t="s">
        <v>514</v>
      </c>
      <c r="B59" s="90" t="s">
        <v>515</v>
      </c>
      <c r="C59" s="91">
        <v>639376.26</v>
      </c>
      <c r="D59" s="91">
        <v>639376.26</v>
      </c>
      <c r="E59" s="79"/>
      <c r="F59" s="79"/>
      <c r="G59" s="79"/>
      <c r="H59" s="83"/>
    </row>
    <row r="60" spans="1:8" ht="18.600000000000001" customHeight="1" x14ac:dyDescent="0.25">
      <c r="A60" s="89" t="s">
        <v>516</v>
      </c>
      <c r="B60" s="90" t="s">
        <v>517</v>
      </c>
      <c r="C60" s="91">
        <v>36951.769999999997</v>
      </c>
      <c r="D60" s="91">
        <v>36951.769999999997</v>
      </c>
      <c r="E60" s="79"/>
      <c r="F60" s="79"/>
      <c r="G60" s="79"/>
      <c r="H60" s="83"/>
    </row>
    <row r="61" spans="1:8" ht="18.600000000000001" customHeight="1" x14ac:dyDescent="0.25">
      <c r="A61" s="89" t="s">
        <v>518</v>
      </c>
      <c r="B61" s="90" t="s">
        <v>519</v>
      </c>
      <c r="C61" s="91">
        <v>1404939.98</v>
      </c>
      <c r="D61" s="91">
        <v>1404939.98</v>
      </c>
      <c r="E61" s="79"/>
      <c r="F61" s="79"/>
      <c r="G61" s="79"/>
      <c r="H61" s="83"/>
    </row>
    <row r="62" spans="1:8" ht="18.600000000000001" customHeight="1" x14ac:dyDescent="0.25">
      <c r="A62" s="89" t="s">
        <v>520</v>
      </c>
      <c r="B62" s="90" t="s">
        <v>521</v>
      </c>
      <c r="C62" s="91">
        <v>74294.03</v>
      </c>
      <c r="D62" s="91">
        <v>74294.03</v>
      </c>
      <c r="E62" s="79"/>
      <c r="F62" s="79"/>
      <c r="G62" s="79"/>
      <c r="H62" s="83"/>
    </row>
    <row r="63" spans="1:8" ht="18.600000000000001" customHeight="1" x14ac:dyDescent="0.25">
      <c r="A63" s="89" t="s">
        <v>522</v>
      </c>
      <c r="B63" s="90" t="s">
        <v>523</v>
      </c>
      <c r="C63" s="91">
        <v>249502.29</v>
      </c>
      <c r="D63" s="91">
        <v>249502.29</v>
      </c>
      <c r="E63" s="79"/>
      <c r="F63" s="79"/>
      <c r="G63" s="79"/>
      <c r="H63" s="83"/>
    </row>
    <row r="64" spans="1:8" ht="18.600000000000001" customHeight="1" x14ac:dyDescent="0.25">
      <c r="A64" s="89" t="s">
        <v>524</v>
      </c>
      <c r="B64" s="90" t="s">
        <v>525</v>
      </c>
      <c r="C64" s="91">
        <v>261529.05</v>
      </c>
      <c r="D64" s="91">
        <v>261529.05</v>
      </c>
      <c r="E64" s="79"/>
      <c r="F64" s="79"/>
      <c r="G64" s="79"/>
      <c r="H64" s="83"/>
    </row>
    <row r="65" spans="1:8" ht="18.600000000000001" customHeight="1" x14ac:dyDescent="0.25">
      <c r="A65" s="89" t="s">
        <v>526</v>
      </c>
      <c r="B65" s="90" t="s">
        <v>527</v>
      </c>
      <c r="C65" s="91">
        <v>998996.32</v>
      </c>
      <c r="D65" s="91">
        <v>998996.32</v>
      </c>
      <c r="E65" s="79"/>
      <c r="F65" s="79"/>
      <c r="G65" s="79"/>
      <c r="H65" s="83"/>
    </row>
    <row r="66" spans="1:8" ht="18.600000000000001" customHeight="1" x14ac:dyDescent="0.25">
      <c r="A66" s="78">
        <v>1139</v>
      </c>
      <c r="B66" s="83" t="s">
        <v>154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83"/>
    </row>
    <row r="67" spans="1:8" x14ac:dyDescent="0.25">
      <c r="H67" s="83"/>
    </row>
    <row r="68" spans="1:8" x14ac:dyDescent="0.25">
      <c r="A68" s="81" t="s">
        <v>155</v>
      </c>
      <c r="B68" s="81"/>
      <c r="C68" s="81"/>
      <c r="D68" s="81"/>
      <c r="E68" s="81"/>
      <c r="F68" s="81"/>
      <c r="G68" s="81"/>
      <c r="H68" s="85"/>
    </row>
    <row r="69" spans="1:8" ht="33.75" x14ac:dyDescent="0.25">
      <c r="A69" s="80" t="s">
        <v>95</v>
      </c>
      <c r="B69" s="80" t="s">
        <v>91</v>
      </c>
      <c r="C69" s="80" t="s">
        <v>92</v>
      </c>
      <c r="D69" s="82" t="s">
        <v>103</v>
      </c>
      <c r="E69" s="82" t="s">
        <v>102</v>
      </c>
      <c r="F69" s="82" t="s">
        <v>156</v>
      </c>
      <c r="G69" s="82" t="s">
        <v>105</v>
      </c>
      <c r="H69" s="82"/>
    </row>
    <row r="70" spans="1:8" x14ac:dyDescent="0.25">
      <c r="A70" s="78">
        <v>1140</v>
      </c>
      <c r="B70" s="75" t="s">
        <v>157</v>
      </c>
      <c r="C70" s="79">
        <f>SUM(C71:C75)</f>
        <v>0</v>
      </c>
    </row>
    <row r="71" spans="1:8" x14ac:dyDescent="0.25">
      <c r="A71" s="78">
        <v>1141</v>
      </c>
      <c r="B71" s="75" t="s">
        <v>158</v>
      </c>
      <c r="C71" s="79">
        <v>0</v>
      </c>
    </row>
    <row r="72" spans="1:8" x14ac:dyDescent="0.25">
      <c r="A72" s="78">
        <v>1142</v>
      </c>
      <c r="B72" s="75" t="s">
        <v>159</v>
      </c>
      <c r="C72" s="79">
        <v>0</v>
      </c>
    </row>
    <row r="73" spans="1:8" x14ac:dyDescent="0.25">
      <c r="A73" s="78">
        <v>1143</v>
      </c>
      <c r="B73" s="75" t="s">
        <v>160</v>
      </c>
      <c r="C73" s="79">
        <v>0</v>
      </c>
    </row>
    <row r="74" spans="1:8" x14ac:dyDescent="0.25">
      <c r="A74" s="78">
        <v>1144</v>
      </c>
      <c r="B74" s="75" t="s">
        <v>161</v>
      </c>
      <c r="C74" s="79">
        <v>0</v>
      </c>
    </row>
    <row r="75" spans="1:8" x14ac:dyDescent="0.25">
      <c r="A75" s="78">
        <v>1145</v>
      </c>
      <c r="B75" s="75" t="s">
        <v>162</v>
      </c>
      <c r="C75" s="79">
        <v>0</v>
      </c>
    </row>
    <row r="77" spans="1:8" x14ac:dyDescent="0.25">
      <c r="A77" s="81" t="s">
        <v>163</v>
      </c>
      <c r="B77" s="81"/>
      <c r="C77" s="81"/>
      <c r="D77" s="81"/>
      <c r="E77" s="81"/>
      <c r="F77" s="81"/>
      <c r="G77" s="81"/>
      <c r="H77" s="81"/>
    </row>
    <row r="78" spans="1:8" ht="67.5" x14ac:dyDescent="0.25">
      <c r="A78" s="80" t="s">
        <v>95</v>
      </c>
      <c r="B78" s="80" t="s">
        <v>91</v>
      </c>
      <c r="C78" s="80" t="s">
        <v>92</v>
      </c>
      <c r="D78" s="82" t="s">
        <v>101</v>
      </c>
      <c r="E78" s="82" t="s">
        <v>104</v>
      </c>
      <c r="F78" s="82" t="s">
        <v>164</v>
      </c>
      <c r="G78" s="82"/>
      <c r="H78" s="82"/>
    </row>
    <row r="79" spans="1:8" x14ac:dyDescent="0.25">
      <c r="A79" s="78">
        <v>1150</v>
      </c>
      <c r="B79" s="75" t="s">
        <v>165</v>
      </c>
      <c r="C79" s="79">
        <f>SUM(C80)</f>
        <v>8409205.7599999998</v>
      </c>
    </row>
    <row r="80" spans="1:8" x14ac:dyDescent="0.25">
      <c r="A80" s="78">
        <v>1151</v>
      </c>
      <c r="B80" s="75" t="s">
        <v>166</v>
      </c>
      <c r="C80" s="79">
        <v>8409205.7599999998</v>
      </c>
    </row>
    <row r="82" spans="1:9" x14ac:dyDescent="0.25">
      <c r="A82" s="81" t="s">
        <v>106</v>
      </c>
      <c r="B82" s="81"/>
      <c r="C82" s="81"/>
      <c r="D82" s="81"/>
      <c r="E82" s="81"/>
      <c r="F82" s="81"/>
      <c r="G82" s="81"/>
      <c r="H82" s="81"/>
    </row>
    <row r="83" spans="1:9" x14ac:dyDescent="0.25">
      <c r="A83" s="80" t="s">
        <v>95</v>
      </c>
      <c r="B83" s="80" t="s">
        <v>91</v>
      </c>
      <c r="C83" s="80" t="s">
        <v>92</v>
      </c>
      <c r="D83" s="80" t="s">
        <v>94</v>
      </c>
      <c r="E83" s="80" t="s">
        <v>147</v>
      </c>
      <c r="F83" s="80"/>
      <c r="G83" s="80"/>
      <c r="H83" s="80"/>
    </row>
    <row r="84" spans="1:9" x14ac:dyDescent="0.25">
      <c r="A84" s="78">
        <v>1213</v>
      </c>
      <c r="B84" s="75" t="s">
        <v>167</v>
      </c>
      <c r="C84" s="79">
        <v>0</v>
      </c>
    </row>
    <row r="86" spans="1:9" x14ac:dyDescent="0.25">
      <c r="A86" s="81" t="s">
        <v>107</v>
      </c>
      <c r="B86" s="81"/>
      <c r="C86" s="81"/>
      <c r="D86" s="81"/>
      <c r="E86" s="81"/>
      <c r="F86" s="81"/>
      <c r="G86" s="81"/>
      <c r="H86" s="81"/>
    </row>
    <row r="87" spans="1:9" x14ac:dyDescent="0.25">
      <c r="A87" s="80" t="s">
        <v>95</v>
      </c>
      <c r="B87" s="80" t="s">
        <v>91</v>
      </c>
      <c r="C87" s="80" t="s">
        <v>92</v>
      </c>
      <c r="D87" s="80"/>
      <c r="E87" s="80"/>
      <c r="F87" s="80"/>
      <c r="G87" s="80"/>
      <c r="H87" s="80"/>
    </row>
    <row r="88" spans="1:9" x14ac:dyDescent="0.25">
      <c r="A88" s="78">
        <v>1214</v>
      </c>
      <c r="B88" s="75" t="s">
        <v>168</v>
      </c>
      <c r="C88" s="79">
        <v>0</v>
      </c>
    </row>
    <row r="90" spans="1:9" x14ac:dyDescent="0.25">
      <c r="A90" s="81" t="s">
        <v>111</v>
      </c>
      <c r="B90" s="81"/>
      <c r="C90" s="81"/>
      <c r="D90" s="81"/>
      <c r="E90" s="81"/>
      <c r="F90" s="81"/>
      <c r="G90" s="81"/>
      <c r="H90" s="81"/>
      <c r="I90" s="81"/>
    </row>
    <row r="91" spans="1:9" ht="22.5" x14ac:dyDescent="0.25">
      <c r="A91" s="80" t="s">
        <v>95</v>
      </c>
      <c r="B91" s="80" t="s">
        <v>91</v>
      </c>
      <c r="C91" s="80" t="s">
        <v>92</v>
      </c>
      <c r="D91" s="82" t="s">
        <v>108</v>
      </c>
      <c r="E91" s="82" t="s">
        <v>109</v>
      </c>
      <c r="F91" s="82" t="s">
        <v>101</v>
      </c>
      <c r="G91" s="82" t="s">
        <v>169</v>
      </c>
      <c r="H91" s="82" t="s">
        <v>110</v>
      </c>
      <c r="I91" s="82" t="s">
        <v>170</v>
      </c>
    </row>
    <row r="92" spans="1:9" x14ac:dyDescent="0.25">
      <c r="A92" s="78">
        <v>1230</v>
      </c>
      <c r="B92" s="75" t="s">
        <v>171</v>
      </c>
      <c r="C92" s="79">
        <f>SUM(C93:C99)</f>
        <v>372663008.94</v>
      </c>
      <c r="D92" s="79">
        <f t="shared" ref="D92:E92" si="0">SUM(D93:D99)</f>
        <v>15142984.01</v>
      </c>
      <c r="E92" s="79">
        <f t="shared" si="0"/>
        <v>0</v>
      </c>
    </row>
    <row r="93" spans="1:9" x14ac:dyDescent="0.25">
      <c r="A93" s="78">
        <v>1231</v>
      </c>
      <c r="B93" s="75" t="s">
        <v>172</v>
      </c>
      <c r="C93" s="79">
        <v>10439452.539999999</v>
      </c>
      <c r="D93" s="79">
        <v>0</v>
      </c>
      <c r="E93" s="79">
        <v>0</v>
      </c>
    </row>
    <row r="94" spans="1:9" x14ac:dyDescent="0.25">
      <c r="A94" s="78">
        <v>1232</v>
      </c>
      <c r="B94" s="75" t="s">
        <v>173</v>
      </c>
      <c r="C94" s="79">
        <v>0</v>
      </c>
      <c r="D94" s="79">
        <v>0</v>
      </c>
      <c r="E94" s="79">
        <v>0</v>
      </c>
    </row>
    <row r="95" spans="1:9" x14ac:dyDescent="0.25">
      <c r="A95" s="78">
        <v>1233</v>
      </c>
      <c r="B95" s="75" t="s">
        <v>174</v>
      </c>
      <c r="C95" s="79">
        <v>54029526.210000001</v>
      </c>
      <c r="D95" s="79">
        <v>0</v>
      </c>
      <c r="E95" s="79">
        <v>0</v>
      </c>
    </row>
    <row r="96" spans="1:9" x14ac:dyDescent="0.25">
      <c r="A96" s="78">
        <v>1234</v>
      </c>
      <c r="B96" s="75" t="s">
        <v>175</v>
      </c>
      <c r="C96" s="79">
        <v>279329053.49000001</v>
      </c>
      <c r="D96" s="79">
        <v>15142984.01</v>
      </c>
      <c r="E96" s="79">
        <v>0</v>
      </c>
    </row>
    <row r="97" spans="1:9" x14ac:dyDescent="0.25">
      <c r="A97" s="78">
        <v>1235</v>
      </c>
      <c r="B97" s="75" t="s">
        <v>176</v>
      </c>
      <c r="C97" s="79">
        <v>17750324.84</v>
      </c>
      <c r="D97" s="79">
        <v>0</v>
      </c>
      <c r="E97" s="79">
        <v>0</v>
      </c>
    </row>
    <row r="98" spans="1:9" x14ac:dyDescent="0.25">
      <c r="A98" s="78">
        <v>1236</v>
      </c>
      <c r="B98" s="75" t="s">
        <v>177</v>
      </c>
      <c r="C98" s="79">
        <v>11114651.859999999</v>
      </c>
      <c r="D98" s="79">
        <v>0</v>
      </c>
      <c r="E98" s="79">
        <v>0</v>
      </c>
    </row>
    <row r="99" spans="1:9" x14ac:dyDescent="0.25">
      <c r="A99" s="78">
        <v>1239</v>
      </c>
      <c r="B99" s="75" t="s">
        <v>178</v>
      </c>
      <c r="C99" s="79">
        <v>0</v>
      </c>
      <c r="D99" s="79">
        <v>0</v>
      </c>
      <c r="E99" s="79">
        <v>0</v>
      </c>
    </row>
    <row r="100" spans="1:9" x14ac:dyDescent="0.25">
      <c r="A100" s="78">
        <v>1240</v>
      </c>
      <c r="B100" s="75" t="s">
        <v>179</v>
      </c>
      <c r="C100" s="79">
        <f>SUM(C101:C108)</f>
        <v>106691332.49000001</v>
      </c>
      <c r="D100" s="79">
        <f>SUM(D101:D108)</f>
        <v>7195837.0200000005</v>
      </c>
      <c r="E100" s="79">
        <f>SUM(E101:E108)</f>
        <v>-85328287.310000002</v>
      </c>
    </row>
    <row r="101" spans="1:9" x14ac:dyDescent="0.25">
      <c r="A101" s="78">
        <v>1241</v>
      </c>
      <c r="B101" s="75" t="s">
        <v>180</v>
      </c>
      <c r="C101" s="79">
        <v>14088039.09</v>
      </c>
      <c r="D101" s="79">
        <v>923625.62</v>
      </c>
      <c r="E101" s="79">
        <v>-10956464.439999999</v>
      </c>
    </row>
    <row r="102" spans="1:9" x14ac:dyDescent="0.25">
      <c r="A102" s="78">
        <v>1242</v>
      </c>
      <c r="B102" s="75" t="s">
        <v>181</v>
      </c>
      <c r="C102" s="79">
        <v>1290347.94</v>
      </c>
      <c r="D102" s="79">
        <v>266434.73</v>
      </c>
      <c r="E102" s="79">
        <v>-550257.18000000005</v>
      </c>
    </row>
    <row r="103" spans="1:9" x14ac:dyDescent="0.25">
      <c r="A103" s="78">
        <v>1243</v>
      </c>
      <c r="B103" s="75" t="s">
        <v>182</v>
      </c>
      <c r="C103" s="79">
        <v>1036180.54</v>
      </c>
      <c r="D103" s="79">
        <v>134185.47</v>
      </c>
      <c r="E103" s="79">
        <v>-274062.69</v>
      </c>
    </row>
    <row r="104" spans="1:9" x14ac:dyDescent="0.25">
      <c r="A104" s="78">
        <v>1244</v>
      </c>
      <c r="B104" s="75" t="s">
        <v>183</v>
      </c>
      <c r="C104" s="79">
        <v>31984563.640000001</v>
      </c>
      <c r="D104" s="79">
        <v>3978184.21</v>
      </c>
      <c r="E104" s="79">
        <v>-23341689.460000001</v>
      </c>
    </row>
    <row r="105" spans="1:9" x14ac:dyDescent="0.25">
      <c r="A105" s="78">
        <v>1245</v>
      </c>
      <c r="B105" s="75" t="s">
        <v>184</v>
      </c>
      <c r="C105" s="79">
        <v>0</v>
      </c>
      <c r="D105" s="79">
        <v>0</v>
      </c>
      <c r="E105" s="79">
        <v>0</v>
      </c>
    </row>
    <row r="106" spans="1:9" x14ac:dyDescent="0.25">
      <c r="A106" s="78">
        <v>1246</v>
      </c>
      <c r="B106" s="75" t="s">
        <v>185</v>
      </c>
      <c r="C106" s="79">
        <v>58292201.280000001</v>
      </c>
      <c r="D106" s="79">
        <v>1893406.99</v>
      </c>
      <c r="E106" s="79">
        <v>-50205813.539999999</v>
      </c>
    </row>
    <row r="107" spans="1:9" x14ac:dyDescent="0.25">
      <c r="A107" s="78">
        <v>1247</v>
      </c>
      <c r="B107" s="75" t="s">
        <v>186</v>
      </c>
      <c r="C107" s="79">
        <v>0</v>
      </c>
      <c r="D107" s="79">
        <v>0</v>
      </c>
      <c r="E107" s="79">
        <v>0</v>
      </c>
    </row>
    <row r="108" spans="1:9" x14ac:dyDescent="0.25">
      <c r="A108" s="78">
        <v>1248</v>
      </c>
      <c r="B108" s="75" t="s">
        <v>187</v>
      </c>
      <c r="C108" s="79">
        <v>0</v>
      </c>
      <c r="D108" s="79">
        <v>0</v>
      </c>
      <c r="E108" s="79">
        <v>0</v>
      </c>
    </row>
    <row r="110" spans="1:9" x14ac:dyDescent="0.25">
      <c r="A110" s="81" t="s">
        <v>112</v>
      </c>
      <c r="B110" s="81"/>
      <c r="C110" s="81"/>
      <c r="D110" s="81"/>
      <c r="E110" s="81"/>
      <c r="F110" s="81"/>
      <c r="G110" s="81"/>
      <c r="H110" s="81"/>
      <c r="I110" s="81"/>
    </row>
    <row r="111" spans="1:9" ht="22.5" x14ac:dyDescent="0.25">
      <c r="A111" s="80" t="s">
        <v>95</v>
      </c>
      <c r="B111" s="80" t="s">
        <v>91</v>
      </c>
      <c r="C111" s="80" t="s">
        <v>92</v>
      </c>
      <c r="D111" s="82" t="s">
        <v>113</v>
      </c>
      <c r="E111" s="82" t="s">
        <v>188</v>
      </c>
      <c r="F111" s="82" t="s">
        <v>101</v>
      </c>
      <c r="G111" s="82" t="s">
        <v>169</v>
      </c>
      <c r="H111" s="82" t="s">
        <v>110</v>
      </c>
      <c r="I111" s="82" t="s">
        <v>170</v>
      </c>
    </row>
    <row r="112" spans="1:9" x14ac:dyDescent="0.25">
      <c r="A112" s="78">
        <v>1250</v>
      </c>
      <c r="B112" s="75" t="s">
        <v>189</v>
      </c>
      <c r="C112" s="79">
        <f>SUM(C113:C117)</f>
        <v>4071570.12</v>
      </c>
      <c r="D112" s="79">
        <f t="shared" ref="D112:E112" si="1">SUM(D113:D117)</f>
        <v>718846.67</v>
      </c>
      <c r="E112" s="79">
        <f t="shared" si="1"/>
        <v>0</v>
      </c>
    </row>
    <row r="113" spans="1:8" x14ac:dyDescent="0.25">
      <c r="A113" s="78">
        <v>1251</v>
      </c>
      <c r="B113" s="75" t="s">
        <v>190</v>
      </c>
      <c r="C113" s="79">
        <v>3624734.35</v>
      </c>
      <c r="D113" s="79">
        <v>713140.92</v>
      </c>
      <c r="E113" s="79">
        <v>0</v>
      </c>
    </row>
    <row r="114" spans="1:8" x14ac:dyDescent="0.25">
      <c r="A114" s="78">
        <v>1252</v>
      </c>
      <c r="B114" s="75" t="s">
        <v>191</v>
      </c>
      <c r="C114" s="79">
        <v>0</v>
      </c>
      <c r="D114" s="79">
        <v>0</v>
      </c>
      <c r="E114" s="79">
        <v>0</v>
      </c>
    </row>
    <row r="115" spans="1:8" x14ac:dyDescent="0.25">
      <c r="A115" s="78">
        <v>1253</v>
      </c>
      <c r="B115" s="75" t="s">
        <v>192</v>
      </c>
      <c r="C115" s="79">
        <v>0</v>
      </c>
      <c r="D115" s="79">
        <v>0</v>
      </c>
      <c r="E115" s="79">
        <v>0</v>
      </c>
    </row>
    <row r="116" spans="1:8" x14ac:dyDescent="0.25">
      <c r="A116" s="78">
        <v>1254</v>
      </c>
      <c r="B116" s="75" t="s">
        <v>193</v>
      </c>
      <c r="C116" s="79">
        <v>446835.77</v>
      </c>
      <c r="D116" s="79">
        <v>5705.75</v>
      </c>
      <c r="E116" s="79">
        <v>0</v>
      </c>
    </row>
    <row r="117" spans="1:8" x14ac:dyDescent="0.25">
      <c r="A117" s="78">
        <v>1259</v>
      </c>
      <c r="B117" s="75" t="s">
        <v>194</v>
      </c>
      <c r="C117" s="79">
        <v>0</v>
      </c>
      <c r="D117" s="79">
        <v>0</v>
      </c>
      <c r="E117" s="79">
        <v>0</v>
      </c>
    </row>
    <row r="118" spans="1:8" x14ac:dyDescent="0.25">
      <c r="A118" s="78">
        <v>1270</v>
      </c>
      <c r="B118" s="75" t="s">
        <v>195</v>
      </c>
      <c r="C118" s="79">
        <f>SUM(C119:C124)</f>
        <v>332102.45</v>
      </c>
      <c r="D118" s="79">
        <f t="shared" ref="D118:E118" si="2">SUM(D119:D124)</f>
        <v>0</v>
      </c>
      <c r="E118" s="79">
        <f t="shared" si="2"/>
        <v>0</v>
      </c>
    </row>
    <row r="119" spans="1:8" x14ac:dyDescent="0.25">
      <c r="A119" s="78">
        <v>1271</v>
      </c>
      <c r="B119" s="75" t="s">
        <v>196</v>
      </c>
      <c r="C119" s="79">
        <v>0</v>
      </c>
      <c r="D119" s="79">
        <v>0</v>
      </c>
      <c r="E119" s="79">
        <v>0</v>
      </c>
    </row>
    <row r="120" spans="1:8" x14ac:dyDescent="0.25">
      <c r="A120" s="78">
        <v>1272</v>
      </c>
      <c r="B120" s="75" t="s">
        <v>197</v>
      </c>
      <c r="C120" s="79">
        <v>0</v>
      </c>
      <c r="D120" s="79">
        <v>0</v>
      </c>
      <c r="E120" s="79">
        <v>0</v>
      </c>
    </row>
    <row r="121" spans="1:8" x14ac:dyDescent="0.25">
      <c r="A121" s="78">
        <v>1273</v>
      </c>
      <c r="B121" s="75" t="s">
        <v>198</v>
      </c>
      <c r="C121" s="79">
        <v>0</v>
      </c>
      <c r="D121" s="79">
        <v>0</v>
      </c>
      <c r="E121" s="79">
        <v>0</v>
      </c>
    </row>
    <row r="122" spans="1:8" x14ac:dyDescent="0.25">
      <c r="A122" s="78">
        <v>1274</v>
      </c>
      <c r="B122" s="75" t="s">
        <v>199</v>
      </c>
      <c r="C122" s="79">
        <v>0</v>
      </c>
      <c r="D122" s="79">
        <v>0</v>
      </c>
      <c r="E122" s="79">
        <v>0</v>
      </c>
    </row>
    <row r="123" spans="1:8" x14ac:dyDescent="0.25">
      <c r="A123" s="78">
        <v>1275</v>
      </c>
      <c r="B123" s="75" t="s">
        <v>200</v>
      </c>
      <c r="C123" s="79">
        <v>0</v>
      </c>
      <c r="D123" s="79">
        <v>0</v>
      </c>
      <c r="E123" s="79">
        <v>0</v>
      </c>
    </row>
    <row r="124" spans="1:8" x14ac:dyDescent="0.25">
      <c r="A124" s="78">
        <v>1279</v>
      </c>
      <c r="B124" s="75" t="s">
        <v>201</v>
      </c>
      <c r="C124" s="79">
        <v>332102.45</v>
      </c>
      <c r="D124" s="79">
        <v>0</v>
      </c>
      <c r="E124" s="79">
        <v>0</v>
      </c>
    </row>
    <row r="126" spans="1:8" x14ac:dyDescent="0.25">
      <c r="A126" s="81" t="s">
        <v>114</v>
      </c>
      <c r="B126" s="81"/>
      <c r="C126" s="81"/>
      <c r="D126" s="81"/>
      <c r="E126" s="81"/>
      <c r="F126" s="81"/>
      <c r="G126" s="81"/>
      <c r="H126" s="81"/>
    </row>
    <row r="127" spans="1:8" x14ac:dyDescent="0.25">
      <c r="A127" s="80" t="s">
        <v>95</v>
      </c>
      <c r="B127" s="80" t="s">
        <v>91</v>
      </c>
      <c r="C127" s="80" t="s">
        <v>92</v>
      </c>
      <c r="D127" s="80" t="s">
        <v>202</v>
      </c>
      <c r="E127" s="80"/>
      <c r="F127" s="80"/>
      <c r="G127" s="80"/>
      <c r="H127" s="80"/>
    </row>
    <row r="128" spans="1:8" x14ac:dyDescent="0.25">
      <c r="A128" s="78">
        <v>1160</v>
      </c>
      <c r="B128" s="75" t="s">
        <v>203</v>
      </c>
      <c r="C128" s="79">
        <f>SUM(C129:C130)</f>
        <v>0</v>
      </c>
    </row>
    <row r="129" spans="1:8" x14ac:dyDescent="0.25">
      <c r="A129" s="78">
        <v>1161</v>
      </c>
      <c r="B129" s="75" t="s">
        <v>204</v>
      </c>
      <c r="C129" s="79">
        <v>0</v>
      </c>
    </row>
    <row r="130" spans="1:8" x14ac:dyDescent="0.25">
      <c r="A130" s="78">
        <v>1162</v>
      </c>
      <c r="B130" s="75" t="s">
        <v>205</v>
      </c>
      <c r="C130" s="79">
        <v>0</v>
      </c>
    </row>
    <row r="132" spans="1:8" x14ac:dyDescent="0.25">
      <c r="A132" s="81" t="s">
        <v>115</v>
      </c>
      <c r="B132" s="81"/>
      <c r="C132" s="81"/>
      <c r="D132" s="81"/>
      <c r="E132" s="81"/>
      <c r="F132" s="81"/>
      <c r="G132" s="81"/>
      <c r="H132" s="81"/>
    </row>
    <row r="133" spans="1:8" x14ac:dyDescent="0.25">
      <c r="A133" s="80" t="s">
        <v>95</v>
      </c>
      <c r="B133" s="80" t="s">
        <v>91</v>
      </c>
      <c r="C133" s="80" t="s">
        <v>92</v>
      </c>
      <c r="D133" s="80" t="s">
        <v>147</v>
      </c>
      <c r="E133" s="80"/>
      <c r="F133" s="80"/>
      <c r="G133" s="80"/>
      <c r="H133" s="80"/>
    </row>
    <row r="134" spans="1:8" x14ac:dyDescent="0.25">
      <c r="A134" s="78">
        <v>1290</v>
      </c>
      <c r="B134" s="75" t="s">
        <v>206</v>
      </c>
      <c r="C134" s="79">
        <f>SUM(C135:C137)</f>
        <v>0</v>
      </c>
    </row>
    <row r="135" spans="1:8" x14ac:dyDescent="0.25">
      <c r="A135" s="78">
        <v>1291</v>
      </c>
      <c r="B135" s="75" t="s">
        <v>207</v>
      </c>
      <c r="C135" s="79">
        <v>0</v>
      </c>
    </row>
    <row r="136" spans="1:8" x14ac:dyDescent="0.25">
      <c r="A136" s="78">
        <v>1292</v>
      </c>
      <c r="B136" s="75" t="s">
        <v>208</v>
      </c>
      <c r="C136" s="79">
        <v>0</v>
      </c>
    </row>
    <row r="137" spans="1:8" x14ac:dyDescent="0.25">
      <c r="A137" s="78">
        <v>1293</v>
      </c>
      <c r="B137" s="75" t="s">
        <v>209</v>
      </c>
      <c r="C137" s="79">
        <v>0</v>
      </c>
    </row>
    <row r="139" spans="1:8" x14ac:dyDescent="0.25">
      <c r="A139" s="81" t="s">
        <v>116</v>
      </c>
      <c r="B139" s="81"/>
      <c r="C139" s="81"/>
      <c r="D139" s="81"/>
      <c r="E139" s="81"/>
      <c r="F139" s="81"/>
      <c r="G139" s="81"/>
      <c r="H139" s="81"/>
    </row>
    <row r="140" spans="1:8" ht="22.5" x14ac:dyDescent="0.25">
      <c r="A140" s="80" t="s">
        <v>95</v>
      </c>
      <c r="B140" s="80" t="s">
        <v>91</v>
      </c>
      <c r="C140" s="80" t="s">
        <v>92</v>
      </c>
      <c r="D140" s="82" t="s">
        <v>143</v>
      </c>
      <c r="E140" s="82" t="s">
        <v>144</v>
      </c>
      <c r="F140" s="82" t="s">
        <v>145</v>
      </c>
      <c r="G140" s="82" t="s">
        <v>210</v>
      </c>
      <c r="H140" s="82" t="s">
        <v>211</v>
      </c>
    </row>
    <row r="141" spans="1:8" x14ac:dyDescent="0.25">
      <c r="A141" s="78">
        <v>2110</v>
      </c>
      <c r="B141" s="75" t="s">
        <v>212</v>
      </c>
      <c r="C141" s="79">
        <f>SUM(C142:C150)</f>
        <v>12076897.449999999</v>
      </c>
      <c r="D141" s="79">
        <f t="shared" ref="D141:E141" si="3">SUM(D142:D150)</f>
        <v>0</v>
      </c>
      <c r="E141" s="79">
        <f t="shared" si="3"/>
        <v>0</v>
      </c>
      <c r="F141" s="79">
        <v>0</v>
      </c>
      <c r="G141" s="79">
        <v>0</v>
      </c>
    </row>
    <row r="142" spans="1:8" x14ac:dyDescent="0.25">
      <c r="A142" s="78">
        <v>2111</v>
      </c>
      <c r="B142" s="75" t="s">
        <v>213</v>
      </c>
      <c r="C142" s="79">
        <v>1219870.05</v>
      </c>
      <c r="D142" s="79">
        <v>0</v>
      </c>
      <c r="E142" s="79">
        <v>0</v>
      </c>
      <c r="F142" s="79">
        <v>0</v>
      </c>
      <c r="G142" s="79">
        <v>0</v>
      </c>
    </row>
    <row r="143" spans="1:8" x14ac:dyDescent="0.25">
      <c r="A143" s="78">
        <v>2112</v>
      </c>
      <c r="B143" s="75" t="s">
        <v>214</v>
      </c>
      <c r="C143" s="79">
        <v>3233845.43</v>
      </c>
      <c r="D143" s="79">
        <v>0</v>
      </c>
      <c r="E143" s="79">
        <v>0</v>
      </c>
      <c r="F143" s="79">
        <v>0</v>
      </c>
      <c r="G143" s="79">
        <v>0</v>
      </c>
    </row>
    <row r="144" spans="1:8" x14ac:dyDescent="0.25">
      <c r="A144" s="78">
        <v>2113</v>
      </c>
      <c r="B144" s="75" t="s">
        <v>215</v>
      </c>
      <c r="C144" s="79">
        <v>2453994.4500000002</v>
      </c>
      <c r="D144" s="79">
        <v>0</v>
      </c>
      <c r="E144" s="79">
        <v>0</v>
      </c>
      <c r="F144" s="79">
        <v>0</v>
      </c>
      <c r="G144" s="79">
        <v>0</v>
      </c>
    </row>
    <row r="145" spans="1:8" x14ac:dyDescent="0.25">
      <c r="A145" s="78">
        <v>2114</v>
      </c>
      <c r="B145" s="75" t="s">
        <v>216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</row>
    <row r="146" spans="1:8" x14ac:dyDescent="0.25">
      <c r="A146" s="78">
        <v>2115</v>
      </c>
      <c r="B146" s="75" t="s">
        <v>217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</row>
    <row r="147" spans="1:8" x14ac:dyDescent="0.25">
      <c r="A147" s="78">
        <v>2116</v>
      </c>
      <c r="B147" s="75" t="s">
        <v>218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</row>
    <row r="148" spans="1:8" x14ac:dyDescent="0.25">
      <c r="A148" s="78">
        <v>2117</v>
      </c>
      <c r="B148" s="75" t="s">
        <v>219</v>
      </c>
      <c r="C148" s="79">
        <v>2305447.59</v>
      </c>
      <c r="D148" s="79">
        <v>0</v>
      </c>
      <c r="E148" s="79">
        <v>0</v>
      </c>
      <c r="F148" s="79">
        <v>0</v>
      </c>
      <c r="G148" s="79">
        <v>0</v>
      </c>
    </row>
    <row r="149" spans="1:8" x14ac:dyDescent="0.25">
      <c r="A149" s="78">
        <v>2118</v>
      </c>
      <c r="B149" s="75" t="s">
        <v>220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</row>
    <row r="150" spans="1:8" x14ac:dyDescent="0.25">
      <c r="A150" s="78">
        <v>2119</v>
      </c>
      <c r="B150" s="75" t="s">
        <v>221</v>
      </c>
      <c r="C150" s="79">
        <v>2863739.93</v>
      </c>
      <c r="D150" s="79">
        <v>0</v>
      </c>
      <c r="E150" s="79">
        <v>0</v>
      </c>
      <c r="F150" s="79">
        <v>0</v>
      </c>
      <c r="G150" s="79">
        <v>0</v>
      </c>
    </row>
    <row r="151" spans="1:8" x14ac:dyDescent="0.25">
      <c r="A151" s="78">
        <v>2120</v>
      </c>
      <c r="B151" s="75" t="s">
        <v>222</v>
      </c>
      <c r="C151" s="79">
        <f>SUM(C152:C154)</f>
        <v>0</v>
      </c>
      <c r="D151" s="79">
        <f t="shared" ref="D151:E151" si="4">SUM(D152:D154)</f>
        <v>0</v>
      </c>
      <c r="E151" s="79">
        <f t="shared" si="4"/>
        <v>0</v>
      </c>
      <c r="F151" s="79">
        <v>0</v>
      </c>
      <c r="G151" s="79">
        <v>0</v>
      </c>
    </row>
    <row r="152" spans="1:8" x14ac:dyDescent="0.25">
      <c r="A152" s="78">
        <v>2121</v>
      </c>
      <c r="B152" s="75" t="s">
        <v>223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</row>
    <row r="153" spans="1:8" x14ac:dyDescent="0.25">
      <c r="A153" s="78">
        <v>2122</v>
      </c>
      <c r="B153" s="75" t="s">
        <v>224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</row>
    <row r="154" spans="1:8" x14ac:dyDescent="0.25">
      <c r="A154" s="78">
        <v>2129</v>
      </c>
      <c r="B154" s="75" t="s">
        <v>225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</row>
    <row r="156" spans="1:8" x14ac:dyDescent="0.25">
      <c r="A156" s="81" t="s">
        <v>117</v>
      </c>
      <c r="B156" s="81"/>
      <c r="C156" s="81"/>
      <c r="D156" s="81"/>
      <c r="E156" s="81"/>
      <c r="F156" s="81"/>
      <c r="G156" s="81"/>
      <c r="H156" s="81"/>
    </row>
    <row r="157" spans="1:8" x14ac:dyDescent="0.25">
      <c r="A157" s="80" t="s">
        <v>95</v>
      </c>
      <c r="B157" s="80" t="s">
        <v>91</v>
      </c>
      <c r="C157" s="80" t="s">
        <v>92</v>
      </c>
      <c r="D157" s="80" t="s">
        <v>96</v>
      </c>
      <c r="E157" s="80" t="s">
        <v>147</v>
      </c>
      <c r="F157" s="80"/>
      <c r="G157" s="80"/>
      <c r="H157" s="80"/>
    </row>
    <row r="158" spans="1:8" x14ac:dyDescent="0.25">
      <c r="A158" s="78">
        <v>2160</v>
      </c>
      <c r="B158" s="75" t="s">
        <v>226</v>
      </c>
      <c r="C158" s="79">
        <f>SUM(C159:C164)</f>
        <v>0</v>
      </c>
    </row>
    <row r="159" spans="1:8" x14ac:dyDescent="0.25">
      <c r="A159" s="78">
        <v>2161</v>
      </c>
      <c r="B159" s="75" t="s">
        <v>227</v>
      </c>
      <c r="C159" s="79">
        <v>0</v>
      </c>
    </row>
    <row r="160" spans="1:8" x14ac:dyDescent="0.25">
      <c r="A160" s="78">
        <v>2162</v>
      </c>
      <c r="B160" s="75" t="s">
        <v>228</v>
      </c>
      <c r="C160" s="79">
        <v>0</v>
      </c>
    </row>
    <row r="161" spans="1:8" x14ac:dyDescent="0.25">
      <c r="A161" s="78">
        <v>2163</v>
      </c>
      <c r="B161" s="75" t="s">
        <v>229</v>
      </c>
      <c r="C161" s="79">
        <v>0</v>
      </c>
    </row>
    <row r="162" spans="1:8" x14ac:dyDescent="0.25">
      <c r="A162" s="78">
        <v>2164</v>
      </c>
      <c r="B162" s="75" t="s">
        <v>230</v>
      </c>
      <c r="C162" s="79">
        <v>0</v>
      </c>
    </row>
    <row r="163" spans="1:8" x14ac:dyDescent="0.25">
      <c r="A163" s="78">
        <v>2165</v>
      </c>
      <c r="B163" s="75" t="s">
        <v>231</v>
      </c>
      <c r="C163" s="79">
        <v>0</v>
      </c>
    </row>
    <row r="164" spans="1:8" x14ac:dyDescent="0.25">
      <c r="A164" s="78">
        <v>2166</v>
      </c>
      <c r="B164" s="75" t="s">
        <v>232</v>
      </c>
      <c r="C164" s="79">
        <v>0</v>
      </c>
    </row>
    <row r="165" spans="1:8" x14ac:dyDescent="0.25">
      <c r="A165" s="78">
        <v>2250</v>
      </c>
      <c r="B165" s="75" t="s">
        <v>233</v>
      </c>
      <c r="C165" s="79">
        <f>SUM(C166:C171)</f>
        <v>0</v>
      </c>
    </row>
    <row r="166" spans="1:8" x14ac:dyDescent="0.25">
      <c r="A166" s="78">
        <v>2251</v>
      </c>
      <c r="B166" s="75" t="s">
        <v>234</v>
      </c>
      <c r="C166" s="79">
        <v>0</v>
      </c>
    </row>
    <row r="167" spans="1:8" x14ac:dyDescent="0.25">
      <c r="A167" s="78">
        <v>2252</v>
      </c>
      <c r="B167" s="75" t="s">
        <v>235</v>
      </c>
      <c r="C167" s="79">
        <v>0</v>
      </c>
    </row>
    <row r="168" spans="1:8" x14ac:dyDescent="0.25">
      <c r="A168" s="78">
        <v>2253</v>
      </c>
      <c r="B168" s="75" t="s">
        <v>236</v>
      </c>
      <c r="C168" s="79">
        <v>0</v>
      </c>
    </row>
    <row r="169" spans="1:8" x14ac:dyDescent="0.25">
      <c r="A169" s="78">
        <v>2254</v>
      </c>
      <c r="B169" s="75" t="s">
        <v>237</v>
      </c>
      <c r="C169" s="79">
        <v>0</v>
      </c>
    </row>
    <row r="170" spans="1:8" x14ac:dyDescent="0.25">
      <c r="A170" s="78">
        <v>2255</v>
      </c>
      <c r="B170" s="75" t="s">
        <v>238</v>
      </c>
      <c r="C170" s="79">
        <v>0</v>
      </c>
    </row>
    <row r="171" spans="1:8" x14ac:dyDescent="0.25">
      <c r="A171" s="78">
        <v>2256</v>
      </c>
      <c r="B171" s="75" t="s">
        <v>239</v>
      </c>
      <c r="C171" s="79">
        <v>0</v>
      </c>
    </row>
    <row r="173" spans="1:8" x14ac:dyDescent="0.25">
      <c r="A173" s="81" t="s">
        <v>118</v>
      </c>
      <c r="B173" s="81"/>
      <c r="C173" s="81"/>
      <c r="D173" s="81"/>
      <c r="E173" s="81"/>
      <c r="F173" s="81"/>
      <c r="G173" s="81"/>
      <c r="H173" s="81"/>
    </row>
    <row r="174" spans="1:8" x14ac:dyDescent="0.25">
      <c r="A174" s="84" t="s">
        <v>95</v>
      </c>
      <c r="B174" s="84" t="s">
        <v>91</v>
      </c>
      <c r="C174" s="84" t="s">
        <v>92</v>
      </c>
      <c r="D174" s="84" t="s">
        <v>96</v>
      </c>
      <c r="E174" s="84" t="s">
        <v>147</v>
      </c>
      <c r="F174" s="84"/>
      <c r="G174" s="84"/>
      <c r="H174" s="84"/>
    </row>
    <row r="175" spans="1:8" x14ac:dyDescent="0.25">
      <c r="A175" s="78">
        <v>2159</v>
      </c>
      <c r="B175" s="75" t="s">
        <v>240</v>
      </c>
      <c r="C175" s="79">
        <v>0</v>
      </c>
    </row>
    <row r="176" spans="1:8" x14ac:dyDescent="0.25">
      <c r="A176" s="78">
        <v>2199</v>
      </c>
      <c r="B176" s="75" t="s">
        <v>241</v>
      </c>
      <c r="C176" s="79">
        <v>0</v>
      </c>
    </row>
    <row r="177" spans="1:3" x14ac:dyDescent="0.25">
      <c r="A177" s="78">
        <v>2240</v>
      </c>
      <c r="B177" s="75" t="s">
        <v>242</v>
      </c>
      <c r="C177" s="79">
        <f>SUM(C178:C180)</f>
        <v>0</v>
      </c>
    </row>
    <row r="178" spans="1:3" x14ac:dyDescent="0.25">
      <c r="A178" s="78">
        <v>2241</v>
      </c>
      <c r="B178" s="75" t="s">
        <v>243</v>
      </c>
      <c r="C178" s="79">
        <v>0</v>
      </c>
    </row>
    <row r="179" spans="1:3" x14ac:dyDescent="0.25">
      <c r="A179" s="78">
        <v>2242</v>
      </c>
      <c r="B179" s="75" t="s">
        <v>244</v>
      </c>
      <c r="C179" s="79">
        <v>0</v>
      </c>
    </row>
    <row r="180" spans="1:3" x14ac:dyDescent="0.25">
      <c r="A180" s="78">
        <v>2249</v>
      </c>
      <c r="B180" s="75" t="s">
        <v>245</v>
      </c>
      <c r="C18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9370078740157483" right="0.35433070866141736" top="0.74803149606299213" bottom="0.74803149606299213" header="0.31496062992125984" footer="0.31496062992125984"/>
  <pageSetup scale="81" fitToHeight="4" orientation="landscape" r:id="rId1"/>
  <headerFooter>
    <oddFooter>&amp;C&amp;9&amp;A&amp;R&amp;9&amp;P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7"/>
  <sheetViews>
    <sheetView zoomScale="85" zoomScaleNormal="85" workbookViewId="0">
      <selection sqref="A1:C1"/>
    </sheetView>
  </sheetViews>
  <sheetFormatPr baseColWidth="10" defaultColWidth="9.140625" defaultRowHeight="11.25" x14ac:dyDescent="0.25"/>
  <cols>
    <col min="1" max="1" width="10" style="75" customWidth="1"/>
    <col min="2" max="2" width="62" style="75" customWidth="1"/>
    <col min="3" max="3" width="21.28515625" style="75" customWidth="1"/>
    <col min="4" max="4" width="14.85546875" style="75" customWidth="1"/>
    <col min="5" max="5" width="16.7109375" style="75" customWidth="1"/>
    <col min="6" max="16384" width="9.140625" style="75"/>
  </cols>
  <sheetData>
    <row r="1" spans="1:5" s="78" customFormat="1" ht="18.95" customHeight="1" x14ac:dyDescent="0.25">
      <c r="A1" s="97" t="s">
        <v>468</v>
      </c>
      <c r="B1" s="97"/>
      <c r="C1" s="97"/>
      <c r="D1" s="12" t="s">
        <v>131</v>
      </c>
      <c r="E1" s="77">
        <v>2018</v>
      </c>
    </row>
    <row r="2" spans="1:5" ht="18.95" customHeight="1" x14ac:dyDescent="0.25">
      <c r="A2" s="97" t="s">
        <v>246</v>
      </c>
      <c r="B2" s="97"/>
      <c r="C2" s="97"/>
      <c r="D2" s="12" t="s">
        <v>133</v>
      </c>
      <c r="E2" s="77" t="str">
        <f>'Notas a los Edos Financieros'!E2</f>
        <v>Trimestral</v>
      </c>
    </row>
    <row r="3" spans="1:5" ht="18.95" customHeight="1" x14ac:dyDescent="0.25">
      <c r="A3" s="97" t="s">
        <v>469</v>
      </c>
      <c r="B3" s="97"/>
      <c r="C3" s="97"/>
      <c r="D3" s="12" t="s">
        <v>135</v>
      </c>
      <c r="E3" s="77">
        <f>'Notas a los Edos Financieros'!E3</f>
        <v>1</v>
      </c>
    </row>
    <row r="4" spans="1:5" x14ac:dyDescent="0.25">
      <c r="A4" s="76" t="s">
        <v>136</v>
      </c>
      <c r="B4" s="81"/>
      <c r="C4" s="81"/>
      <c r="D4" s="81"/>
      <c r="E4" s="81"/>
    </row>
    <row r="6" spans="1:5" x14ac:dyDescent="0.25">
      <c r="A6" s="81" t="s">
        <v>90</v>
      </c>
      <c r="B6" s="81"/>
      <c r="C6" s="81"/>
      <c r="D6" s="81"/>
      <c r="E6" s="81"/>
    </row>
    <row r="7" spans="1:5" ht="22.15" customHeight="1" x14ac:dyDescent="0.25">
      <c r="A7" s="80" t="s">
        <v>95</v>
      </c>
      <c r="B7" s="80" t="s">
        <v>91</v>
      </c>
      <c r="C7" s="80" t="s">
        <v>92</v>
      </c>
      <c r="D7" s="82" t="s">
        <v>247</v>
      </c>
      <c r="E7" s="80"/>
    </row>
    <row r="8" spans="1:5" x14ac:dyDescent="0.25">
      <c r="A8" s="78">
        <v>4100</v>
      </c>
      <c r="B8" s="75" t="s">
        <v>248</v>
      </c>
      <c r="C8" s="79">
        <f>SUM(C9+C18+C24+C26+C32+C37+C47+C52)</f>
        <v>191635505.78999999</v>
      </c>
    </row>
    <row r="9" spans="1:5" x14ac:dyDescent="0.25">
      <c r="A9" s="78">
        <v>4110</v>
      </c>
      <c r="B9" s="75" t="s">
        <v>249</v>
      </c>
      <c r="C9" s="79">
        <f>SUM(C10:C17)</f>
        <v>0</v>
      </c>
    </row>
    <row r="10" spans="1:5" x14ac:dyDescent="0.25">
      <c r="A10" s="78">
        <v>4111</v>
      </c>
      <c r="B10" s="75" t="s">
        <v>250</v>
      </c>
      <c r="C10" s="79">
        <v>0</v>
      </c>
    </row>
    <row r="11" spans="1:5" x14ac:dyDescent="0.25">
      <c r="A11" s="78">
        <v>4112</v>
      </c>
      <c r="B11" s="75" t="s">
        <v>251</v>
      </c>
      <c r="C11" s="79">
        <v>0</v>
      </c>
    </row>
    <row r="12" spans="1:5" x14ac:dyDescent="0.25">
      <c r="A12" s="78">
        <v>4113</v>
      </c>
      <c r="B12" s="75" t="s">
        <v>252</v>
      </c>
      <c r="C12" s="79">
        <v>0</v>
      </c>
    </row>
    <row r="13" spans="1:5" x14ac:dyDescent="0.25">
      <c r="A13" s="78">
        <v>4114</v>
      </c>
      <c r="B13" s="75" t="s">
        <v>253</v>
      </c>
      <c r="C13" s="79">
        <v>0</v>
      </c>
    </row>
    <row r="14" spans="1:5" x14ac:dyDescent="0.25">
      <c r="A14" s="78">
        <v>4115</v>
      </c>
      <c r="B14" s="75" t="s">
        <v>254</v>
      </c>
      <c r="C14" s="79">
        <v>0</v>
      </c>
    </row>
    <row r="15" spans="1:5" x14ac:dyDescent="0.25">
      <c r="A15" s="78">
        <v>4116</v>
      </c>
      <c r="B15" s="75" t="s">
        <v>255</v>
      </c>
      <c r="C15" s="79">
        <v>0</v>
      </c>
    </row>
    <row r="16" spans="1:5" x14ac:dyDescent="0.25">
      <c r="A16" s="78">
        <v>4117</v>
      </c>
      <c r="B16" s="75" t="s">
        <v>256</v>
      </c>
      <c r="C16" s="79">
        <v>0</v>
      </c>
    </row>
    <row r="17" spans="1:3" x14ac:dyDescent="0.25">
      <c r="A17" s="78">
        <v>4119</v>
      </c>
      <c r="B17" s="75" t="s">
        <v>257</v>
      </c>
      <c r="C17" s="79">
        <v>0</v>
      </c>
    </row>
    <row r="18" spans="1:3" x14ac:dyDescent="0.25">
      <c r="A18" s="78">
        <v>4120</v>
      </c>
      <c r="B18" s="75" t="s">
        <v>258</v>
      </c>
      <c r="C18" s="79">
        <f>SUM(C19:C23)</f>
        <v>0</v>
      </c>
    </row>
    <row r="19" spans="1:3" x14ac:dyDescent="0.25">
      <c r="A19" s="78">
        <v>4121</v>
      </c>
      <c r="B19" s="75" t="s">
        <v>259</v>
      </c>
      <c r="C19" s="79">
        <v>0</v>
      </c>
    </row>
    <row r="20" spans="1:3" x14ac:dyDescent="0.25">
      <c r="A20" s="78">
        <v>4122</v>
      </c>
      <c r="B20" s="75" t="s">
        <v>260</v>
      </c>
      <c r="C20" s="79">
        <v>0</v>
      </c>
    </row>
    <row r="21" spans="1:3" x14ac:dyDescent="0.25">
      <c r="A21" s="78">
        <v>4123</v>
      </c>
      <c r="B21" s="75" t="s">
        <v>261</v>
      </c>
      <c r="C21" s="79">
        <v>0</v>
      </c>
    </row>
    <row r="22" spans="1:3" x14ac:dyDescent="0.25">
      <c r="A22" s="78">
        <v>4124</v>
      </c>
      <c r="B22" s="75" t="s">
        <v>262</v>
      </c>
      <c r="C22" s="79">
        <v>0</v>
      </c>
    </row>
    <row r="23" spans="1:3" x14ac:dyDescent="0.25">
      <c r="A23" s="78">
        <v>4129</v>
      </c>
      <c r="B23" s="75" t="s">
        <v>263</v>
      </c>
      <c r="C23" s="79">
        <v>0</v>
      </c>
    </row>
    <row r="24" spans="1:3" x14ac:dyDescent="0.25">
      <c r="A24" s="78">
        <v>4130</v>
      </c>
      <c r="B24" s="75" t="s">
        <v>264</v>
      </c>
      <c r="C24" s="79">
        <f>SUM(C25)</f>
        <v>0</v>
      </c>
    </row>
    <row r="25" spans="1:3" x14ac:dyDescent="0.25">
      <c r="A25" s="78">
        <v>4131</v>
      </c>
      <c r="B25" s="75" t="s">
        <v>265</v>
      </c>
      <c r="C25" s="79">
        <v>0</v>
      </c>
    </row>
    <row r="26" spans="1:3" x14ac:dyDescent="0.25">
      <c r="A26" s="78">
        <v>4140</v>
      </c>
      <c r="B26" s="75" t="s">
        <v>266</v>
      </c>
      <c r="C26" s="79">
        <f>SUM(C27:C31)</f>
        <v>0</v>
      </c>
    </row>
    <row r="27" spans="1:3" ht="22.5" x14ac:dyDescent="0.25">
      <c r="A27" s="78">
        <v>4141</v>
      </c>
      <c r="B27" s="83" t="s">
        <v>267</v>
      </c>
      <c r="C27" s="79">
        <v>0</v>
      </c>
    </row>
    <row r="28" spans="1:3" x14ac:dyDescent="0.25">
      <c r="A28" s="78">
        <v>4142</v>
      </c>
      <c r="B28" s="83" t="s">
        <v>268</v>
      </c>
      <c r="C28" s="79">
        <v>0</v>
      </c>
    </row>
    <row r="29" spans="1:3" x14ac:dyDescent="0.25">
      <c r="A29" s="78">
        <v>4143</v>
      </c>
      <c r="B29" s="83" t="s">
        <v>269</v>
      </c>
      <c r="C29" s="79">
        <v>0</v>
      </c>
    </row>
    <row r="30" spans="1:3" x14ac:dyDescent="0.25">
      <c r="A30" s="78">
        <v>4144</v>
      </c>
      <c r="B30" s="83" t="s">
        <v>270</v>
      </c>
      <c r="C30" s="79">
        <v>0</v>
      </c>
    </row>
    <row r="31" spans="1:3" x14ac:dyDescent="0.25">
      <c r="A31" s="78">
        <v>4149</v>
      </c>
      <c r="B31" s="83" t="s">
        <v>271</v>
      </c>
      <c r="C31" s="79">
        <v>0</v>
      </c>
    </row>
    <row r="32" spans="1:3" x14ac:dyDescent="0.25">
      <c r="A32" s="78">
        <v>4150</v>
      </c>
      <c r="B32" s="83" t="s">
        <v>272</v>
      </c>
      <c r="C32" s="79">
        <f>SUM(C33:C36)</f>
        <v>7875737.5499999998</v>
      </c>
    </row>
    <row r="33" spans="1:3" ht="22.5" x14ac:dyDescent="0.25">
      <c r="A33" s="78">
        <v>4151</v>
      </c>
      <c r="B33" s="83" t="s">
        <v>273</v>
      </c>
      <c r="C33" s="79">
        <v>1888714.64</v>
      </c>
    </row>
    <row r="34" spans="1:3" x14ac:dyDescent="0.25">
      <c r="A34" s="78">
        <v>4152</v>
      </c>
      <c r="B34" s="75" t="s">
        <v>274</v>
      </c>
      <c r="C34" s="79">
        <v>0</v>
      </c>
    </row>
    <row r="35" spans="1:3" x14ac:dyDescent="0.25">
      <c r="A35" s="78">
        <v>4153</v>
      </c>
      <c r="B35" s="75" t="s">
        <v>275</v>
      </c>
      <c r="C35" s="79">
        <v>0</v>
      </c>
    </row>
    <row r="36" spans="1:3" x14ac:dyDescent="0.25">
      <c r="A36" s="78">
        <v>4159</v>
      </c>
      <c r="B36" s="75" t="s">
        <v>276</v>
      </c>
      <c r="C36" s="79">
        <v>5987022.9100000001</v>
      </c>
    </row>
    <row r="37" spans="1:3" x14ac:dyDescent="0.25">
      <c r="A37" s="78">
        <v>4160</v>
      </c>
      <c r="B37" s="75" t="s">
        <v>277</v>
      </c>
      <c r="C37" s="79">
        <f>SUM(C38:C46)</f>
        <v>418604.57</v>
      </c>
    </row>
    <row r="38" spans="1:3" x14ac:dyDescent="0.25">
      <c r="A38" s="78">
        <v>4161</v>
      </c>
      <c r="B38" s="75" t="s">
        <v>278</v>
      </c>
      <c r="C38" s="79">
        <v>0</v>
      </c>
    </row>
    <row r="39" spans="1:3" x14ac:dyDescent="0.25">
      <c r="A39" s="78">
        <v>4162</v>
      </c>
      <c r="B39" s="75" t="s">
        <v>279</v>
      </c>
      <c r="C39" s="79">
        <v>0</v>
      </c>
    </row>
    <row r="40" spans="1:3" x14ac:dyDescent="0.25">
      <c r="A40" s="78">
        <v>4163</v>
      </c>
      <c r="B40" s="75" t="s">
        <v>280</v>
      </c>
      <c r="C40" s="79">
        <v>0</v>
      </c>
    </row>
    <row r="41" spans="1:3" x14ac:dyDescent="0.25">
      <c r="A41" s="78">
        <v>4164</v>
      </c>
      <c r="B41" s="75" t="s">
        <v>281</v>
      </c>
      <c r="C41" s="79">
        <v>0</v>
      </c>
    </row>
    <row r="42" spans="1:3" x14ac:dyDescent="0.25">
      <c r="A42" s="78">
        <v>4165</v>
      </c>
      <c r="B42" s="75" t="s">
        <v>282</v>
      </c>
      <c r="C42" s="79">
        <v>0</v>
      </c>
    </row>
    <row r="43" spans="1:3" x14ac:dyDescent="0.25">
      <c r="A43" s="78">
        <v>4166</v>
      </c>
      <c r="B43" s="75" t="s">
        <v>283</v>
      </c>
      <c r="C43" s="79">
        <v>418604.57</v>
      </c>
    </row>
    <row r="44" spans="1:3" x14ac:dyDescent="0.25">
      <c r="A44" s="78">
        <v>4167</v>
      </c>
      <c r="B44" s="75" t="s">
        <v>284</v>
      </c>
      <c r="C44" s="79">
        <v>0</v>
      </c>
    </row>
    <row r="45" spans="1:3" x14ac:dyDescent="0.25">
      <c r="A45" s="78">
        <v>4168</v>
      </c>
      <c r="B45" s="75" t="s">
        <v>285</v>
      </c>
      <c r="C45" s="79">
        <v>0</v>
      </c>
    </row>
    <row r="46" spans="1:3" x14ac:dyDescent="0.25">
      <c r="A46" s="78">
        <v>4169</v>
      </c>
      <c r="B46" s="75" t="s">
        <v>286</v>
      </c>
      <c r="C46" s="79">
        <v>0</v>
      </c>
    </row>
    <row r="47" spans="1:3" x14ac:dyDescent="0.25">
      <c r="A47" s="78">
        <v>4170</v>
      </c>
      <c r="B47" s="75" t="s">
        <v>287</v>
      </c>
      <c r="C47" s="79">
        <f>SUM(C48:C51)</f>
        <v>183074739.44</v>
      </c>
    </row>
    <row r="48" spans="1:3" x14ac:dyDescent="0.25">
      <c r="A48" s="78">
        <v>4171</v>
      </c>
      <c r="B48" s="83" t="s">
        <v>288</v>
      </c>
      <c r="C48" s="79">
        <v>0</v>
      </c>
    </row>
    <row r="49" spans="1:3" ht="22.5" x14ac:dyDescent="0.25">
      <c r="A49" s="78">
        <v>4172</v>
      </c>
      <c r="B49" s="83" t="s">
        <v>289</v>
      </c>
      <c r="C49" s="79">
        <v>0</v>
      </c>
    </row>
    <row r="50" spans="1:3" x14ac:dyDescent="0.25">
      <c r="A50" s="78">
        <v>4173</v>
      </c>
      <c r="B50" s="83" t="s">
        <v>290</v>
      </c>
      <c r="C50" s="79">
        <v>183074739.44</v>
      </c>
    </row>
    <row r="51" spans="1:3" x14ac:dyDescent="0.25">
      <c r="A51" s="78">
        <v>4174</v>
      </c>
      <c r="B51" s="83" t="s">
        <v>291</v>
      </c>
      <c r="C51" s="79">
        <v>0</v>
      </c>
    </row>
    <row r="52" spans="1:3" ht="22.5" x14ac:dyDescent="0.25">
      <c r="A52" s="78">
        <v>4190</v>
      </c>
      <c r="B52" s="83" t="s">
        <v>292</v>
      </c>
      <c r="C52" s="79">
        <f>SUM(C53:C54)</f>
        <v>266424.23</v>
      </c>
    </row>
    <row r="53" spans="1:3" ht="22.5" x14ac:dyDescent="0.25">
      <c r="A53" s="78">
        <v>4191</v>
      </c>
      <c r="B53" s="83" t="s">
        <v>293</v>
      </c>
      <c r="C53" s="79">
        <v>0</v>
      </c>
    </row>
    <row r="54" spans="1:3" ht="33.75" x14ac:dyDescent="0.25">
      <c r="A54" s="78">
        <v>4192</v>
      </c>
      <c r="B54" s="83" t="s">
        <v>294</v>
      </c>
      <c r="C54" s="79">
        <v>266424.23</v>
      </c>
    </row>
    <row r="55" spans="1:3" ht="22.5" x14ac:dyDescent="0.25">
      <c r="A55" s="78">
        <v>4200</v>
      </c>
      <c r="B55" s="83" t="s">
        <v>295</v>
      </c>
      <c r="C55" s="79">
        <f>SUM(C56+C60)</f>
        <v>2781876.08</v>
      </c>
    </row>
    <row r="56" spans="1:3" x14ac:dyDescent="0.25">
      <c r="A56" s="78">
        <v>4210</v>
      </c>
      <c r="B56" s="83" t="s">
        <v>296</v>
      </c>
      <c r="C56" s="79">
        <f>SUM(C57:C59)</f>
        <v>2781876.08</v>
      </c>
    </row>
    <row r="57" spans="1:3" x14ac:dyDescent="0.25">
      <c r="A57" s="78">
        <v>4211</v>
      </c>
      <c r="B57" s="83" t="s">
        <v>297</v>
      </c>
      <c r="C57" s="79">
        <v>0</v>
      </c>
    </row>
    <row r="58" spans="1:3" x14ac:dyDescent="0.25">
      <c r="A58" s="78">
        <v>4212</v>
      </c>
      <c r="B58" s="83" t="s">
        <v>298</v>
      </c>
      <c r="C58" s="79">
        <v>0</v>
      </c>
    </row>
    <row r="59" spans="1:3" x14ac:dyDescent="0.25">
      <c r="A59" s="78">
        <v>4213</v>
      </c>
      <c r="B59" s="83" t="s">
        <v>299</v>
      </c>
      <c r="C59" s="79">
        <v>2781876.08</v>
      </c>
    </row>
    <row r="60" spans="1:3" x14ac:dyDescent="0.25">
      <c r="A60" s="78">
        <v>4220</v>
      </c>
      <c r="B60" s="75" t="s">
        <v>300</v>
      </c>
      <c r="C60" s="79">
        <f>SUM(C61:C66)</f>
        <v>0</v>
      </c>
    </row>
    <row r="61" spans="1:3" x14ac:dyDescent="0.25">
      <c r="A61" s="78">
        <v>4221</v>
      </c>
      <c r="B61" s="75" t="s">
        <v>301</v>
      </c>
      <c r="C61" s="79">
        <v>0</v>
      </c>
    </row>
    <row r="62" spans="1:3" x14ac:dyDescent="0.25">
      <c r="A62" s="78">
        <v>4222</v>
      </c>
      <c r="B62" s="75" t="s">
        <v>302</v>
      </c>
      <c r="C62" s="79">
        <v>0</v>
      </c>
    </row>
    <row r="63" spans="1:3" x14ac:dyDescent="0.25">
      <c r="A63" s="78">
        <v>4223</v>
      </c>
      <c r="B63" s="75" t="s">
        <v>303</v>
      </c>
      <c r="C63" s="79">
        <v>0</v>
      </c>
    </row>
    <row r="64" spans="1:3" x14ac:dyDescent="0.25">
      <c r="A64" s="78">
        <v>4224</v>
      </c>
      <c r="B64" s="75" t="s">
        <v>304</v>
      </c>
      <c r="C64" s="79">
        <v>0</v>
      </c>
    </row>
    <row r="65" spans="1:5" x14ac:dyDescent="0.25">
      <c r="A65" s="78">
        <v>4225</v>
      </c>
      <c r="B65" s="75" t="s">
        <v>305</v>
      </c>
      <c r="C65" s="79">
        <v>0</v>
      </c>
    </row>
    <row r="66" spans="1:5" x14ac:dyDescent="0.25">
      <c r="A66" s="78">
        <v>4226</v>
      </c>
      <c r="B66" s="75" t="s">
        <v>306</v>
      </c>
      <c r="C66" s="79">
        <v>0</v>
      </c>
    </row>
    <row r="68" spans="1:5" x14ac:dyDescent="0.25">
      <c r="A68" s="81" t="s">
        <v>93</v>
      </c>
      <c r="B68" s="81"/>
      <c r="C68" s="81"/>
      <c r="D68" s="81"/>
      <c r="E68" s="81"/>
    </row>
    <row r="69" spans="1:5" x14ac:dyDescent="0.25">
      <c r="A69" s="80" t="s">
        <v>95</v>
      </c>
      <c r="B69" s="80" t="s">
        <v>91</v>
      </c>
      <c r="C69" s="80" t="s">
        <v>92</v>
      </c>
      <c r="D69" s="80" t="s">
        <v>96</v>
      </c>
      <c r="E69" s="80" t="s">
        <v>147</v>
      </c>
    </row>
    <row r="70" spans="1:5" x14ac:dyDescent="0.25">
      <c r="A70" s="78">
        <v>4300</v>
      </c>
      <c r="B70" s="75" t="s">
        <v>307</v>
      </c>
      <c r="C70" s="79">
        <f>SUM(C71+C74+C80+C82+C84)</f>
        <v>0</v>
      </c>
    </row>
    <row r="71" spans="1:5" x14ac:dyDescent="0.25">
      <c r="A71" s="78">
        <v>4310</v>
      </c>
      <c r="B71" s="75" t="s">
        <v>308</v>
      </c>
      <c r="C71" s="79">
        <f>SUM(C72:C73)</f>
        <v>0</v>
      </c>
    </row>
    <row r="72" spans="1:5" x14ac:dyDescent="0.25">
      <c r="A72" s="78">
        <v>4311</v>
      </c>
      <c r="B72" s="75" t="s">
        <v>309</v>
      </c>
      <c r="C72" s="79">
        <v>0</v>
      </c>
    </row>
    <row r="73" spans="1:5" x14ac:dyDescent="0.25">
      <c r="A73" s="78">
        <v>4319</v>
      </c>
      <c r="B73" s="75" t="s">
        <v>310</v>
      </c>
      <c r="C73" s="79">
        <v>0</v>
      </c>
    </row>
    <row r="74" spans="1:5" x14ac:dyDescent="0.25">
      <c r="A74" s="78">
        <v>4320</v>
      </c>
      <c r="B74" s="75" t="s">
        <v>311</v>
      </c>
      <c r="C74" s="79">
        <f>SUM(C75:C79)</f>
        <v>0</v>
      </c>
    </row>
    <row r="75" spans="1:5" x14ac:dyDescent="0.25">
      <c r="A75" s="78">
        <v>4321</v>
      </c>
      <c r="B75" s="75" t="s">
        <v>312</v>
      </c>
      <c r="C75" s="79">
        <v>0</v>
      </c>
    </row>
    <row r="76" spans="1:5" x14ac:dyDescent="0.25">
      <c r="A76" s="78">
        <v>4322</v>
      </c>
      <c r="B76" s="75" t="s">
        <v>313</v>
      </c>
      <c r="C76" s="79">
        <v>0</v>
      </c>
    </row>
    <row r="77" spans="1:5" x14ac:dyDescent="0.25">
      <c r="A77" s="78">
        <v>4323</v>
      </c>
      <c r="B77" s="83" t="s">
        <v>314</v>
      </c>
      <c r="C77" s="79">
        <v>0</v>
      </c>
    </row>
    <row r="78" spans="1:5" ht="22.5" x14ac:dyDescent="0.25">
      <c r="A78" s="78">
        <v>4324</v>
      </c>
      <c r="B78" s="83" t="s">
        <v>315</v>
      </c>
      <c r="C78" s="79">
        <v>0</v>
      </c>
    </row>
    <row r="79" spans="1:5" ht="22.5" x14ac:dyDescent="0.25">
      <c r="A79" s="78">
        <v>4325</v>
      </c>
      <c r="B79" s="83" t="s">
        <v>316</v>
      </c>
      <c r="C79" s="79">
        <v>0</v>
      </c>
    </row>
    <row r="80" spans="1:5" x14ac:dyDescent="0.25">
      <c r="A80" s="78">
        <v>4330</v>
      </c>
      <c r="B80" s="83" t="s">
        <v>317</v>
      </c>
      <c r="C80" s="79">
        <f>SUM(C81)</f>
        <v>0</v>
      </c>
    </row>
    <row r="81" spans="1:5" x14ac:dyDescent="0.25">
      <c r="A81" s="78">
        <v>4331</v>
      </c>
      <c r="B81" s="83" t="s">
        <v>317</v>
      </c>
      <c r="C81" s="79">
        <v>0</v>
      </c>
    </row>
    <row r="82" spans="1:5" x14ac:dyDescent="0.25">
      <c r="A82" s="78">
        <v>4340</v>
      </c>
      <c r="B82" s="83" t="s">
        <v>318</v>
      </c>
      <c r="C82" s="79">
        <f>SUM(C83)</f>
        <v>0</v>
      </c>
    </row>
    <row r="83" spans="1:5" x14ac:dyDescent="0.25">
      <c r="A83" s="78">
        <v>4341</v>
      </c>
      <c r="B83" s="83" t="s">
        <v>319</v>
      </c>
      <c r="C83" s="79">
        <v>0</v>
      </c>
    </row>
    <row r="84" spans="1:5" x14ac:dyDescent="0.25">
      <c r="A84" s="78">
        <v>4390</v>
      </c>
      <c r="B84" s="75" t="s">
        <v>320</v>
      </c>
      <c r="C84" s="79">
        <f>SUM(C85:C91)</f>
        <v>0</v>
      </c>
    </row>
    <row r="85" spans="1:5" x14ac:dyDescent="0.25">
      <c r="A85" s="78">
        <v>4391</v>
      </c>
      <c r="B85" s="75" t="s">
        <v>321</v>
      </c>
      <c r="C85" s="79">
        <v>0</v>
      </c>
    </row>
    <row r="86" spans="1:5" x14ac:dyDescent="0.25">
      <c r="A86" s="78">
        <v>4392</v>
      </c>
      <c r="B86" s="75" t="s">
        <v>322</v>
      </c>
      <c r="C86" s="79">
        <v>0</v>
      </c>
    </row>
    <row r="87" spans="1:5" x14ac:dyDescent="0.25">
      <c r="A87" s="78">
        <v>4393</v>
      </c>
      <c r="B87" s="75" t="s">
        <v>323</v>
      </c>
      <c r="C87" s="79">
        <v>0</v>
      </c>
    </row>
    <row r="88" spans="1:5" x14ac:dyDescent="0.25">
      <c r="A88" s="78">
        <v>4394</v>
      </c>
      <c r="B88" s="75" t="s">
        <v>324</v>
      </c>
      <c r="C88" s="79">
        <v>0</v>
      </c>
    </row>
    <row r="89" spans="1:5" x14ac:dyDescent="0.25">
      <c r="A89" s="78">
        <v>4395</v>
      </c>
      <c r="B89" s="75" t="s">
        <v>325</v>
      </c>
      <c r="C89" s="79">
        <v>0</v>
      </c>
    </row>
    <row r="90" spans="1:5" x14ac:dyDescent="0.25">
      <c r="A90" s="78">
        <v>4396</v>
      </c>
      <c r="B90" s="75" t="s">
        <v>326</v>
      </c>
      <c r="C90" s="79">
        <v>0</v>
      </c>
    </row>
    <row r="91" spans="1:5" x14ac:dyDescent="0.25">
      <c r="A91" s="78">
        <v>4399</v>
      </c>
      <c r="B91" s="75" t="s">
        <v>320</v>
      </c>
      <c r="C91" s="79">
        <v>0</v>
      </c>
    </row>
    <row r="94" spans="1:5" x14ac:dyDescent="0.25">
      <c r="A94" s="81" t="s">
        <v>97</v>
      </c>
      <c r="B94" s="81"/>
      <c r="C94" s="81"/>
      <c r="D94" s="81"/>
      <c r="E94" s="81"/>
    </row>
    <row r="95" spans="1:5" x14ac:dyDescent="0.25">
      <c r="A95" s="80" t="s">
        <v>95</v>
      </c>
      <c r="B95" s="80" t="s">
        <v>91</v>
      </c>
      <c r="C95" s="80" t="s">
        <v>92</v>
      </c>
      <c r="D95" s="80" t="s">
        <v>327</v>
      </c>
      <c r="E95" s="80" t="s">
        <v>147</v>
      </c>
    </row>
    <row r="96" spans="1:5" x14ac:dyDescent="0.25">
      <c r="A96" s="78">
        <v>5000</v>
      </c>
      <c r="B96" s="75" t="s">
        <v>328</v>
      </c>
      <c r="C96" s="79">
        <f>SUM(C97+C125+C158+C168+C183+C215)</f>
        <v>204659887.47</v>
      </c>
      <c r="D96" s="86">
        <f>C96/C96</f>
        <v>1</v>
      </c>
    </row>
    <row r="97" spans="1:4" x14ac:dyDescent="0.25">
      <c r="A97" s="78">
        <v>5100</v>
      </c>
      <c r="B97" s="75" t="s">
        <v>329</v>
      </c>
      <c r="C97" s="79">
        <f>SUM(C98+C105+C115)</f>
        <v>157761184.63</v>
      </c>
      <c r="D97" s="86">
        <f>C97/$C$96</f>
        <v>0.77084565314795928</v>
      </c>
    </row>
    <row r="98" spans="1:4" x14ac:dyDescent="0.25">
      <c r="A98" s="78">
        <v>5110</v>
      </c>
      <c r="B98" s="75" t="s">
        <v>330</v>
      </c>
      <c r="C98" s="79">
        <f>SUM(C99:C104)</f>
        <v>67432589.909999996</v>
      </c>
      <c r="D98" s="86">
        <f t="shared" ref="D98:D161" si="0">C98/$C$96</f>
        <v>0.3294861086048656</v>
      </c>
    </row>
    <row r="99" spans="1:4" x14ac:dyDescent="0.25">
      <c r="A99" s="78">
        <v>5111</v>
      </c>
      <c r="B99" s="75" t="s">
        <v>331</v>
      </c>
      <c r="C99" s="79">
        <v>36395045.270000003</v>
      </c>
      <c r="D99" s="86">
        <f t="shared" si="0"/>
        <v>0.17783184443182576</v>
      </c>
    </row>
    <row r="100" spans="1:4" x14ac:dyDescent="0.25">
      <c r="A100" s="78">
        <v>5112</v>
      </c>
      <c r="B100" s="75" t="s">
        <v>332</v>
      </c>
      <c r="C100" s="79">
        <v>1326801.55</v>
      </c>
      <c r="D100" s="86">
        <f t="shared" si="0"/>
        <v>6.4829584653929261E-3</v>
      </c>
    </row>
    <row r="101" spans="1:4" x14ac:dyDescent="0.25">
      <c r="A101" s="78">
        <v>5113</v>
      </c>
      <c r="B101" s="75" t="s">
        <v>333</v>
      </c>
      <c r="C101" s="79">
        <v>9015167.8399999999</v>
      </c>
      <c r="D101" s="86">
        <f t="shared" si="0"/>
        <v>4.4049510392316055E-2</v>
      </c>
    </row>
    <row r="102" spans="1:4" x14ac:dyDescent="0.25">
      <c r="A102" s="78">
        <v>5114</v>
      </c>
      <c r="B102" s="75" t="s">
        <v>334</v>
      </c>
      <c r="C102" s="79">
        <v>9374568.4900000002</v>
      </c>
      <c r="D102" s="86">
        <f t="shared" si="0"/>
        <v>4.5805597793921238E-2</v>
      </c>
    </row>
    <row r="103" spans="1:4" x14ac:dyDescent="0.25">
      <c r="A103" s="78">
        <v>5115</v>
      </c>
      <c r="B103" s="75" t="s">
        <v>335</v>
      </c>
      <c r="C103" s="79">
        <v>11321006.76</v>
      </c>
      <c r="D103" s="86">
        <f t="shared" si="0"/>
        <v>5.5316197521409691E-2</v>
      </c>
    </row>
    <row r="104" spans="1:4" x14ac:dyDescent="0.25">
      <c r="A104" s="78">
        <v>5116</v>
      </c>
      <c r="B104" s="75" t="s">
        <v>336</v>
      </c>
      <c r="C104" s="79">
        <v>0</v>
      </c>
      <c r="D104" s="86">
        <f t="shared" si="0"/>
        <v>0</v>
      </c>
    </row>
    <row r="105" spans="1:4" x14ac:dyDescent="0.25">
      <c r="A105" s="78">
        <v>5120</v>
      </c>
      <c r="B105" s="75" t="s">
        <v>337</v>
      </c>
      <c r="C105" s="79">
        <f>SUM(C106:C114)</f>
        <v>25705821.73</v>
      </c>
      <c r="D105" s="86">
        <f t="shared" si="0"/>
        <v>0.12560263785822751</v>
      </c>
    </row>
    <row r="106" spans="1:4" x14ac:dyDescent="0.25">
      <c r="A106" s="78">
        <v>5121</v>
      </c>
      <c r="B106" s="75" t="s">
        <v>338</v>
      </c>
      <c r="C106" s="79">
        <v>758944.42</v>
      </c>
      <c r="D106" s="86">
        <f t="shared" si="0"/>
        <v>3.7083203229614286E-3</v>
      </c>
    </row>
    <row r="107" spans="1:4" x14ac:dyDescent="0.25">
      <c r="A107" s="78">
        <v>5122</v>
      </c>
      <c r="B107" s="75" t="s">
        <v>339</v>
      </c>
      <c r="C107" s="79">
        <v>121813.12</v>
      </c>
      <c r="D107" s="86">
        <f t="shared" si="0"/>
        <v>5.9519782555267906E-4</v>
      </c>
    </row>
    <row r="108" spans="1:4" x14ac:dyDescent="0.25">
      <c r="A108" s="78">
        <v>5123</v>
      </c>
      <c r="B108" s="75" t="s">
        <v>340</v>
      </c>
      <c r="C108" s="79">
        <v>3233176.44</v>
      </c>
      <c r="D108" s="86">
        <f t="shared" si="0"/>
        <v>1.5797802295156319E-2</v>
      </c>
    </row>
    <row r="109" spans="1:4" x14ac:dyDescent="0.25">
      <c r="A109" s="78">
        <v>5124</v>
      </c>
      <c r="B109" s="75" t="s">
        <v>341</v>
      </c>
      <c r="C109" s="79">
        <v>12091580.6</v>
      </c>
      <c r="D109" s="86">
        <f t="shared" si="0"/>
        <v>5.9081340996888998E-2</v>
      </c>
    </row>
    <row r="110" spans="1:4" x14ac:dyDescent="0.25">
      <c r="A110" s="78">
        <v>5125</v>
      </c>
      <c r="B110" s="75" t="s">
        <v>342</v>
      </c>
      <c r="C110" s="79">
        <v>389776.75</v>
      </c>
      <c r="D110" s="86">
        <f t="shared" si="0"/>
        <v>1.9045097445249759E-3</v>
      </c>
    </row>
    <row r="111" spans="1:4" x14ac:dyDescent="0.25">
      <c r="A111" s="78">
        <v>5126</v>
      </c>
      <c r="B111" s="75" t="s">
        <v>343</v>
      </c>
      <c r="C111" s="79">
        <v>4600256.26</v>
      </c>
      <c r="D111" s="86">
        <f t="shared" si="0"/>
        <v>2.2477566644193172E-2</v>
      </c>
    </row>
    <row r="112" spans="1:4" x14ac:dyDescent="0.25">
      <c r="A112" s="78">
        <v>5127</v>
      </c>
      <c r="B112" s="75" t="s">
        <v>344</v>
      </c>
      <c r="C112" s="79">
        <v>1977660.23</v>
      </c>
      <c r="D112" s="86">
        <f t="shared" si="0"/>
        <v>9.6631550737556939E-3</v>
      </c>
    </row>
    <row r="113" spans="1:4" x14ac:dyDescent="0.25">
      <c r="A113" s="78">
        <v>5128</v>
      </c>
      <c r="B113" s="75" t="s">
        <v>345</v>
      </c>
      <c r="C113" s="79">
        <v>0</v>
      </c>
      <c r="D113" s="86">
        <f t="shared" si="0"/>
        <v>0</v>
      </c>
    </row>
    <row r="114" spans="1:4" x14ac:dyDescent="0.25">
      <c r="A114" s="78">
        <v>5129</v>
      </c>
      <c r="B114" s="75" t="s">
        <v>346</v>
      </c>
      <c r="C114" s="79">
        <v>2532613.91</v>
      </c>
      <c r="D114" s="86">
        <f t="shared" si="0"/>
        <v>1.2374744955194224E-2</v>
      </c>
    </row>
    <row r="115" spans="1:4" x14ac:dyDescent="0.25">
      <c r="A115" s="78">
        <v>5130</v>
      </c>
      <c r="B115" s="75" t="s">
        <v>347</v>
      </c>
      <c r="C115" s="79">
        <f>SUM(C116:C124)</f>
        <v>64622772.990000002</v>
      </c>
      <c r="D115" s="86">
        <f t="shared" si="0"/>
        <v>0.31575690668486617</v>
      </c>
    </row>
    <row r="116" spans="1:4" x14ac:dyDescent="0.25">
      <c r="A116" s="78">
        <v>5131</v>
      </c>
      <c r="B116" s="75" t="s">
        <v>348</v>
      </c>
      <c r="C116" s="79">
        <v>21834011.670000002</v>
      </c>
      <c r="D116" s="86">
        <f t="shared" si="0"/>
        <v>0.10668437249678706</v>
      </c>
    </row>
    <row r="117" spans="1:4" x14ac:dyDescent="0.25">
      <c r="A117" s="78">
        <v>5132</v>
      </c>
      <c r="B117" s="75" t="s">
        <v>349</v>
      </c>
      <c r="C117" s="79">
        <v>537663.39</v>
      </c>
      <c r="D117" s="86">
        <f t="shared" si="0"/>
        <v>2.6271068387976769E-3</v>
      </c>
    </row>
    <row r="118" spans="1:4" x14ac:dyDescent="0.25">
      <c r="A118" s="78">
        <v>5133</v>
      </c>
      <c r="B118" s="75" t="s">
        <v>350</v>
      </c>
      <c r="C118" s="79">
        <v>14206105.939999999</v>
      </c>
      <c r="D118" s="86">
        <f t="shared" si="0"/>
        <v>6.9413240257363062E-2</v>
      </c>
    </row>
    <row r="119" spans="1:4" x14ac:dyDescent="0.25">
      <c r="A119" s="78">
        <v>5134</v>
      </c>
      <c r="B119" s="75" t="s">
        <v>351</v>
      </c>
      <c r="C119" s="79">
        <v>1748604.27</v>
      </c>
      <c r="D119" s="86">
        <f t="shared" si="0"/>
        <v>8.543952073932019E-3</v>
      </c>
    </row>
    <row r="120" spans="1:4" x14ac:dyDescent="0.25">
      <c r="A120" s="78">
        <v>5135</v>
      </c>
      <c r="B120" s="75" t="s">
        <v>352</v>
      </c>
      <c r="C120" s="79">
        <v>13696041.5</v>
      </c>
      <c r="D120" s="86">
        <f t="shared" si="0"/>
        <v>6.6920986175210473E-2</v>
      </c>
    </row>
    <row r="121" spans="1:4" x14ac:dyDescent="0.25">
      <c r="A121" s="78">
        <v>5136</v>
      </c>
      <c r="B121" s="75" t="s">
        <v>353</v>
      </c>
      <c r="C121" s="79">
        <v>3124207.68</v>
      </c>
      <c r="D121" s="86">
        <f t="shared" si="0"/>
        <v>1.5265364007678158E-2</v>
      </c>
    </row>
    <row r="122" spans="1:4" x14ac:dyDescent="0.25">
      <c r="A122" s="78">
        <v>5137</v>
      </c>
      <c r="B122" s="75" t="s">
        <v>354</v>
      </c>
      <c r="C122" s="79">
        <v>173047.31</v>
      </c>
      <c r="D122" s="86">
        <f t="shared" si="0"/>
        <v>8.4553603609972708E-4</v>
      </c>
    </row>
    <row r="123" spans="1:4" x14ac:dyDescent="0.25">
      <c r="A123" s="78">
        <v>5138</v>
      </c>
      <c r="B123" s="75" t="s">
        <v>355</v>
      </c>
      <c r="C123" s="79">
        <v>357447.86</v>
      </c>
      <c r="D123" s="86">
        <f t="shared" si="0"/>
        <v>1.7465457663382931E-3</v>
      </c>
    </row>
    <row r="124" spans="1:4" x14ac:dyDescent="0.25">
      <c r="A124" s="78">
        <v>5139</v>
      </c>
      <c r="B124" s="75" t="s">
        <v>356</v>
      </c>
      <c r="C124" s="79">
        <v>8945643.3699999992</v>
      </c>
      <c r="D124" s="86">
        <f t="shared" si="0"/>
        <v>4.37098030326597E-2</v>
      </c>
    </row>
    <row r="125" spans="1:4" x14ac:dyDescent="0.25">
      <c r="A125" s="78">
        <v>5200</v>
      </c>
      <c r="B125" s="75" t="s">
        <v>357</v>
      </c>
      <c r="C125" s="79">
        <f>SUM(C126+C129+C132+C135+C140+C144+C147+C149+C155)</f>
        <v>1326074.1200000001</v>
      </c>
      <c r="D125" s="86">
        <f t="shared" si="0"/>
        <v>6.4794041294212196E-3</v>
      </c>
    </row>
    <row r="126" spans="1:4" x14ac:dyDescent="0.25">
      <c r="A126" s="78">
        <v>5210</v>
      </c>
      <c r="B126" s="75" t="s">
        <v>358</v>
      </c>
      <c r="C126" s="79">
        <f>SUM(C127:C128)</f>
        <v>0</v>
      </c>
      <c r="D126" s="86">
        <f t="shared" si="0"/>
        <v>0</v>
      </c>
    </row>
    <row r="127" spans="1:4" x14ac:dyDescent="0.25">
      <c r="A127" s="78">
        <v>5211</v>
      </c>
      <c r="B127" s="75" t="s">
        <v>359</v>
      </c>
      <c r="C127" s="79">
        <v>0</v>
      </c>
      <c r="D127" s="86">
        <f t="shared" si="0"/>
        <v>0</v>
      </c>
    </row>
    <row r="128" spans="1:4" x14ac:dyDescent="0.25">
      <c r="A128" s="78">
        <v>5212</v>
      </c>
      <c r="B128" s="75" t="s">
        <v>360</v>
      </c>
      <c r="C128" s="79">
        <v>0</v>
      </c>
      <c r="D128" s="86">
        <f t="shared" si="0"/>
        <v>0</v>
      </c>
    </row>
    <row r="129" spans="1:4" x14ac:dyDescent="0.25">
      <c r="A129" s="78">
        <v>5220</v>
      </c>
      <c r="B129" s="75" t="s">
        <v>361</v>
      </c>
      <c r="C129" s="79">
        <f>SUM(C130:C131)</f>
        <v>0</v>
      </c>
      <c r="D129" s="86">
        <f t="shared" si="0"/>
        <v>0</v>
      </c>
    </row>
    <row r="130" spans="1:4" x14ac:dyDescent="0.25">
      <c r="A130" s="78">
        <v>5221</v>
      </c>
      <c r="B130" s="75" t="s">
        <v>362</v>
      </c>
      <c r="C130" s="79">
        <v>0</v>
      </c>
      <c r="D130" s="86">
        <f t="shared" si="0"/>
        <v>0</v>
      </c>
    </row>
    <row r="131" spans="1:4" x14ac:dyDescent="0.25">
      <c r="A131" s="78">
        <v>5222</v>
      </c>
      <c r="B131" s="75" t="s">
        <v>363</v>
      </c>
      <c r="C131" s="79">
        <v>0</v>
      </c>
      <c r="D131" s="86">
        <f t="shared" si="0"/>
        <v>0</v>
      </c>
    </row>
    <row r="132" spans="1:4" x14ac:dyDescent="0.25">
      <c r="A132" s="78">
        <v>5230</v>
      </c>
      <c r="B132" s="75" t="s">
        <v>303</v>
      </c>
      <c r="C132" s="79">
        <f>SUM(C133:C134)</f>
        <v>0</v>
      </c>
      <c r="D132" s="86">
        <f t="shared" si="0"/>
        <v>0</v>
      </c>
    </row>
    <row r="133" spans="1:4" x14ac:dyDescent="0.25">
      <c r="A133" s="78">
        <v>5231</v>
      </c>
      <c r="B133" s="75" t="s">
        <v>364</v>
      </c>
      <c r="C133" s="79">
        <v>0</v>
      </c>
      <c r="D133" s="86">
        <f t="shared" si="0"/>
        <v>0</v>
      </c>
    </row>
    <row r="134" spans="1:4" x14ac:dyDescent="0.25">
      <c r="A134" s="78">
        <v>5232</v>
      </c>
      <c r="B134" s="75" t="s">
        <v>365</v>
      </c>
      <c r="C134" s="79">
        <v>0</v>
      </c>
      <c r="D134" s="86">
        <f t="shared" si="0"/>
        <v>0</v>
      </c>
    </row>
    <row r="135" spans="1:4" x14ac:dyDescent="0.25">
      <c r="A135" s="78">
        <v>5240</v>
      </c>
      <c r="B135" s="75" t="s">
        <v>304</v>
      </c>
      <c r="C135" s="79">
        <f>SUM(C136:C139)</f>
        <v>1326074.1200000001</v>
      </c>
      <c r="D135" s="86">
        <f t="shared" si="0"/>
        <v>6.4794041294212196E-3</v>
      </c>
    </row>
    <row r="136" spans="1:4" x14ac:dyDescent="0.25">
      <c r="A136" s="78">
        <v>5241</v>
      </c>
      <c r="B136" s="75" t="s">
        <v>366</v>
      </c>
      <c r="C136" s="79">
        <v>1326074.1200000001</v>
      </c>
      <c r="D136" s="86">
        <f t="shared" si="0"/>
        <v>6.4794041294212196E-3</v>
      </c>
    </row>
    <row r="137" spans="1:4" x14ac:dyDescent="0.25">
      <c r="A137" s="78">
        <v>5242</v>
      </c>
      <c r="B137" s="75" t="s">
        <v>367</v>
      </c>
      <c r="C137" s="79">
        <v>0</v>
      </c>
      <c r="D137" s="86">
        <f t="shared" si="0"/>
        <v>0</v>
      </c>
    </row>
    <row r="138" spans="1:4" x14ac:dyDescent="0.25">
      <c r="A138" s="78">
        <v>5243</v>
      </c>
      <c r="B138" s="75" t="s">
        <v>368</v>
      </c>
      <c r="C138" s="79">
        <v>0</v>
      </c>
      <c r="D138" s="86">
        <f t="shared" si="0"/>
        <v>0</v>
      </c>
    </row>
    <row r="139" spans="1:4" x14ac:dyDescent="0.25">
      <c r="A139" s="78">
        <v>5244</v>
      </c>
      <c r="B139" s="75" t="s">
        <v>369</v>
      </c>
      <c r="C139" s="79">
        <v>0</v>
      </c>
      <c r="D139" s="86">
        <f t="shared" si="0"/>
        <v>0</v>
      </c>
    </row>
    <row r="140" spans="1:4" x14ac:dyDescent="0.25">
      <c r="A140" s="78">
        <v>5250</v>
      </c>
      <c r="B140" s="75" t="s">
        <v>305</v>
      </c>
      <c r="C140" s="79">
        <f>SUM(C141:C143)</f>
        <v>0</v>
      </c>
      <c r="D140" s="86">
        <f t="shared" si="0"/>
        <v>0</v>
      </c>
    </row>
    <row r="141" spans="1:4" x14ac:dyDescent="0.25">
      <c r="A141" s="78">
        <v>5251</v>
      </c>
      <c r="B141" s="75" t="s">
        <v>370</v>
      </c>
      <c r="C141" s="79">
        <v>0</v>
      </c>
      <c r="D141" s="86">
        <f t="shared" si="0"/>
        <v>0</v>
      </c>
    </row>
    <row r="142" spans="1:4" x14ac:dyDescent="0.25">
      <c r="A142" s="78">
        <v>5252</v>
      </c>
      <c r="B142" s="75" t="s">
        <v>371</v>
      </c>
      <c r="C142" s="79">
        <v>0</v>
      </c>
      <c r="D142" s="86">
        <f t="shared" si="0"/>
        <v>0</v>
      </c>
    </row>
    <row r="143" spans="1:4" x14ac:dyDescent="0.25">
      <c r="A143" s="78">
        <v>5259</v>
      </c>
      <c r="B143" s="75" t="s">
        <v>372</v>
      </c>
      <c r="C143" s="79">
        <v>0</v>
      </c>
      <c r="D143" s="86">
        <f t="shared" si="0"/>
        <v>0</v>
      </c>
    </row>
    <row r="144" spans="1:4" x14ac:dyDescent="0.25">
      <c r="A144" s="78">
        <v>5260</v>
      </c>
      <c r="B144" s="75" t="s">
        <v>373</v>
      </c>
      <c r="C144" s="79">
        <f>SUM(C145:C146)</f>
        <v>0</v>
      </c>
      <c r="D144" s="86">
        <f t="shared" si="0"/>
        <v>0</v>
      </c>
    </row>
    <row r="145" spans="1:4" x14ac:dyDescent="0.25">
      <c r="A145" s="78">
        <v>5261</v>
      </c>
      <c r="B145" s="75" t="s">
        <v>374</v>
      </c>
      <c r="C145" s="79">
        <v>0</v>
      </c>
      <c r="D145" s="86">
        <f t="shared" si="0"/>
        <v>0</v>
      </c>
    </row>
    <row r="146" spans="1:4" x14ac:dyDescent="0.25">
      <c r="A146" s="78">
        <v>5262</v>
      </c>
      <c r="B146" s="75" t="s">
        <v>375</v>
      </c>
      <c r="C146" s="79">
        <v>0</v>
      </c>
      <c r="D146" s="86">
        <f t="shared" si="0"/>
        <v>0</v>
      </c>
    </row>
    <row r="147" spans="1:4" x14ac:dyDescent="0.25">
      <c r="A147" s="78">
        <v>5270</v>
      </c>
      <c r="B147" s="75" t="s">
        <v>376</v>
      </c>
      <c r="C147" s="79">
        <f>SUM(C148)</f>
        <v>0</v>
      </c>
      <c r="D147" s="86">
        <f t="shared" si="0"/>
        <v>0</v>
      </c>
    </row>
    <row r="148" spans="1:4" x14ac:dyDescent="0.25">
      <c r="A148" s="78">
        <v>5271</v>
      </c>
      <c r="B148" s="75" t="s">
        <v>377</v>
      </c>
      <c r="C148" s="79">
        <v>0</v>
      </c>
      <c r="D148" s="86">
        <f t="shared" si="0"/>
        <v>0</v>
      </c>
    </row>
    <row r="149" spans="1:4" x14ac:dyDescent="0.25">
      <c r="A149" s="78">
        <v>5280</v>
      </c>
      <c r="B149" s="75" t="s">
        <v>378</v>
      </c>
      <c r="C149" s="79">
        <f>SUM(C150:C154)</f>
        <v>0</v>
      </c>
      <c r="D149" s="86">
        <f t="shared" si="0"/>
        <v>0</v>
      </c>
    </row>
    <row r="150" spans="1:4" x14ac:dyDescent="0.25">
      <c r="A150" s="78">
        <v>5281</v>
      </c>
      <c r="B150" s="75" t="s">
        <v>379</v>
      </c>
      <c r="C150" s="79">
        <v>0</v>
      </c>
      <c r="D150" s="86">
        <f t="shared" si="0"/>
        <v>0</v>
      </c>
    </row>
    <row r="151" spans="1:4" x14ac:dyDescent="0.25">
      <c r="A151" s="78">
        <v>5282</v>
      </c>
      <c r="B151" s="75" t="s">
        <v>380</v>
      </c>
      <c r="C151" s="79">
        <v>0</v>
      </c>
      <c r="D151" s="86">
        <f t="shared" si="0"/>
        <v>0</v>
      </c>
    </row>
    <row r="152" spans="1:4" x14ac:dyDescent="0.25">
      <c r="A152" s="78">
        <v>5283</v>
      </c>
      <c r="B152" s="75" t="s">
        <v>381</v>
      </c>
      <c r="C152" s="79">
        <v>0</v>
      </c>
      <c r="D152" s="86">
        <f t="shared" si="0"/>
        <v>0</v>
      </c>
    </row>
    <row r="153" spans="1:4" x14ac:dyDescent="0.25">
      <c r="A153" s="78">
        <v>5284</v>
      </c>
      <c r="B153" s="75" t="s">
        <v>382</v>
      </c>
      <c r="C153" s="79">
        <v>0</v>
      </c>
      <c r="D153" s="86">
        <f t="shared" si="0"/>
        <v>0</v>
      </c>
    </row>
    <row r="154" spans="1:4" x14ac:dyDescent="0.25">
      <c r="A154" s="78">
        <v>5285</v>
      </c>
      <c r="B154" s="75" t="s">
        <v>383</v>
      </c>
      <c r="C154" s="79">
        <v>0</v>
      </c>
      <c r="D154" s="86">
        <f t="shared" si="0"/>
        <v>0</v>
      </c>
    </row>
    <row r="155" spans="1:4" x14ac:dyDescent="0.25">
      <c r="A155" s="78">
        <v>5290</v>
      </c>
      <c r="B155" s="75" t="s">
        <v>384</v>
      </c>
      <c r="C155" s="79">
        <f>SUM(C156:C157)</f>
        <v>0</v>
      </c>
      <c r="D155" s="86">
        <f t="shared" si="0"/>
        <v>0</v>
      </c>
    </row>
    <row r="156" spans="1:4" x14ac:dyDescent="0.25">
      <c r="A156" s="78">
        <v>5291</v>
      </c>
      <c r="B156" s="75" t="s">
        <v>385</v>
      </c>
      <c r="C156" s="79">
        <v>0</v>
      </c>
      <c r="D156" s="86">
        <f t="shared" si="0"/>
        <v>0</v>
      </c>
    </row>
    <row r="157" spans="1:4" x14ac:dyDescent="0.25">
      <c r="A157" s="78">
        <v>5292</v>
      </c>
      <c r="B157" s="75" t="s">
        <v>386</v>
      </c>
      <c r="C157" s="79">
        <v>0</v>
      </c>
      <c r="D157" s="86">
        <f t="shared" si="0"/>
        <v>0</v>
      </c>
    </row>
    <row r="158" spans="1:4" x14ac:dyDescent="0.25">
      <c r="A158" s="78">
        <v>5300</v>
      </c>
      <c r="B158" s="75" t="s">
        <v>387</v>
      </c>
      <c r="C158" s="79">
        <f>SUM(C159+C162+C165)</f>
        <v>0</v>
      </c>
      <c r="D158" s="86">
        <f t="shared" si="0"/>
        <v>0</v>
      </c>
    </row>
    <row r="159" spans="1:4" x14ac:dyDescent="0.25">
      <c r="A159" s="78">
        <v>5310</v>
      </c>
      <c r="B159" s="75" t="s">
        <v>297</v>
      </c>
      <c r="C159" s="79">
        <f>SUM(C160:C161)</f>
        <v>0</v>
      </c>
      <c r="D159" s="86">
        <f t="shared" si="0"/>
        <v>0</v>
      </c>
    </row>
    <row r="160" spans="1:4" x14ac:dyDescent="0.25">
      <c r="A160" s="78">
        <v>5311</v>
      </c>
      <c r="B160" s="75" t="s">
        <v>388</v>
      </c>
      <c r="C160" s="79">
        <v>0</v>
      </c>
      <c r="D160" s="86">
        <f t="shared" si="0"/>
        <v>0</v>
      </c>
    </row>
    <row r="161" spans="1:4" x14ac:dyDescent="0.25">
      <c r="A161" s="78">
        <v>5312</v>
      </c>
      <c r="B161" s="75" t="s">
        <v>389</v>
      </c>
      <c r="C161" s="79">
        <v>0</v>
      </c>
      <c r="D161" s="86">
        <f t="shared" si="0"/>
        <v>0</v>
      </c>
    </row>
    <row r="162" spans="1:4" x14ac:dyDescent="0.25">
      <c r="A162" s="78">
        <v>5320</v>
      </c>
      <c r="B162" s="75" t="s">
        <v>298</v>
      </c>
      <c r="C162" s="79">
        <f>SUM(C163:C164)</f>
        <v>0</v>
      </c>
      <c r="D162" s="86">
        <f t="shared" ref="D162:D217" si="1">C162/$C$96</f>
        <v>0</v>
      </c>
    </row>
    <row r="163" spans="1:4" x14ac:dyDescent="0.25">
      <c r="A163" s="78">
        <v>5321</v>
      </c>
      <c r="B163" s="75" t="s">
        <v>390</v>
      </c>
      <c r="C163" s="79">
        <v>0</v>
      </c>
      <c r="D163" s="86">
        <f t="shared" si="1"/>
        <v>0</v>
      </c>
    </row>
    <row r="164" spans="1:4" x14ac:dyDescent="0.25">
      <c r="A164" s="78">
        <v>5322</v>
      </c>
      <c r="B164" s="75" t="s">
        <v>391</v>
      </c>
      <c r="C164" s="79">
        <v>0</v>
      </c>
      <c r="D164" s="86">
        <f t="shared" si="1"/>
        <v>0</v>
      </c>
    </row>
    <row r="165" spans="1:4" x14ac:dyDescent="0.25">
      <c r="A165" s="78">
        <v>5330</v>
      </c>
      <c r="B165" s="75" t="s">
        <v>299</v>
      </c>
      <c r="C165" s="79">
        <f>SUM(C166:C167)</f>
        <v>0</v>
      </c>
      <c r="D165" s="86">
        <f t="shared" si="1"/>
        <v>0</v>
      </c>
    </row>
    <row r="166" spans="1:4" x14ac:dyDescent="0.25">
      <c r="A166" s="78">
        <v>5331</v>
      </c>
      <c r="B166" s="75" t="s">
        <v>392</v>
      </c>
      <c r="C166" s="79">
        <v>0</v>
      </c>
      <c r="D166" s="86">
        <f t="shared" si="1"/>
        <v>0</v>
      </c>
    </row>
    <row r="167" spans="1:4" x14ac:dyDescent="0.25">
      <c r="A167" s="78">
        <v>5332</v>
      </c>
      <c r="B167" s="75" t="s">
        <v>393</v>
      </c>
      <c r="C167" s="79">
        <v>0</v>
      </c>
      <c r="D167" s="86">
        <f t="shared" si="1"/>
        <v>0</v>
      </c>
    </row>
    <row r="168" spans="1:4" x14ac:dyDescent="0.25">
      <c r="A168" s="78">
        <v>5400</v>
      </c>
      <c r="B168" s="75" t="s">
        <v>394</v>
      </c>
      <c r="C168" s="79">
        <f>SUM(C169+C172+C175+C178+C180)</f>
        <v>1499811.75</v>
      </c>
      <c r="D168" s="86">
        <f t="shared" si="1"/>
        <v>7.3283131762683562E-3</v>
      </c>
    </row>
    <row r="169" spans="1:4" x14ac:dyDescent="0.25">
      <c r="A169" s="78">
        <v>5410</v>
      </c>
      <c r="B169" s="75" t="s">
        <v>395</v>
      </c>
      <c r="C169" s="79">
        <f>SUM(C170:C171)</f>
        <v>1499811.75</v>
      </c>
      <c r="D169" s="86">
        <f t="shared" si="1"/>
        <v>7.3283131762683562E-3</v>
      </c>
    </row>
    <row r="170" spans="1:4" x14ac:dyDescent="0.25">
      <c r="A170" s="78">
        <v>5411</v>
      </c>
      <c r="B170" s="75" t="s">
        <v>396</v>
      </c>
      <c r="C170" s="79">
        <v>1499811.75</v>
      </c>
      <c r="D170" s="86">
        <f t="shared" si="1"/>
        <v>7.3283131762683562E-3</v>
      </c>
    </row>
    <row r="171" spans="1:4" x14ac:dyDescent="0.25">
      <c r="A171" s="78">
        <v>5412</v>
      </c>
      <c r="B171" s="75" t="s">
        <v>397</v>
      </c>
      <c r="C171" s="79">
        <v>0</v>
      </c>
      <c r="D171" s="86">
        <f t="shared" si="1"/>
        <v>0</v>
      </c>
    </row>
    <row r="172" spans="1:4" x14ac:dyDescent="0.25">
      <c r="A172" s="78">
        <v>5420</v>
      </c>
      <c r="B172" s="75" t="s">
        <v>398</v>
      </c>
      <c r="C172" s="79">
        <f>SUM(C173:C174)</f>
        <v>0</v>
      </c>
      <c r="D172" s="86">
        <f t="shared" si="1"/>
        <v>0</v>
      </c>
    </row>
    <row r="173" spans="1:4" x14ac:dyDescent="0.25">
      <c r="A173" s="78">
        <v>5421</v>
      </c>
      <c r="B173" s="75" t="s">
        <v>399</v>
      </c>
      <c r="C173" s="79">
        <v>0</v>
      </c>
      <c r="D173" s="86">
        <f t="shared" si="1"/>
        <v>0</v>
      </c>
    </row>
    <row r="174" spans="1:4" x14ac:dyDescent="0.25">
      <c r="A174" s="78">
        <v>5422</v>
      </c>
      <c r="B174" s="75" t="s">
        <v>400</v>
      </c>
      <c r="C174" s="79">
        <v>0</v>
      </c>
      <c r="D174" s="86">
        <f t="shared" si="1"/>
        <v>0</v>
      </c>
    </row>
    <row r="175" spans="1:4" x14ac:dyDescent="0.25">
      <c r="A175" s="78">
        <v>5430</v>
      </c>
      <c r="B175" s="75" t="s">
        <v>401</v>
      </c>
      <c r="C175" s="79">
        <f>SUM(C176:C177)</f>
        <v>0</v>
      </c>
      <c r="D175" s="86">
        <f t="shared" si="1"/>
        <v>0</v>
      </c>
    </row>
    <row r="176" spans="1:4" x14ac:dyDescent="0.25">
      <c r="A176" s="78">
        <v>5431</v>
      </c>
      <c r="B176" s="75" t="s">
        <v>402</v>
      </c>
      <c r="C176" s="79">
        <v>0</v>
      </c>
      <c r="D176" s="86">
        <f t="shared" si="1"/>
        <v>0</v>
      </c>
    </row>
    <row r="177" spans="1:4" x14ac:dyDescent="0.25">
      <c r="A177" s="78">
        <v>5432</v>
      </c>
      <c r="B177" s="75" t="s">
        <v>403</v>
      </c>
      <c r="C177" s="79">
        <v>0</v>
      </c>
      <c r="D177" s="86">
        <f t="shared" si="1"/>
        <v>0</v>
      </c>
    </row>
    <row r="178" spans="1:4" x14ac:dyDescent="0.25">
      <c r="A178" s="78">
        <v>5440</v>
      </c>
      <c r="B178" s="75" t="s">
        <v>404</v>
      </c>
      <c r="C178" s="79">
        <f>SUM(C179)</f>
        <v>0</v>
      </c>
      <c r="D178" s="86">
        <f t="shared" si="1"/>
        <v>0</v>
      </c>
    </row>
    <row r="179" spans="1:4" x14ac:dyDescent="0.25">
      <c r="A179" s="78">
        <v>5441</v>
      </c>
      <c r="B179" s="75" t="s">
        <v>404</v>
      </c>
      <c r="C179" s="79">
        <v>0</v>
      </c>
      <c r="D179" s="86">
        <f t="shared" si="1"/>
        <v>0</v>
      </c>
    </row>
    <row r="180" spans="1:4" x14ac:dyDescent="0.25">
      <c r="A180" s="78">
        <v>5450</v>
      </c>
      <c r="B180" s="75" t="s">
        <v>405</v>
      </c>
      <c r="C180" s="79">
        <f>SUM(C181:C182)</f>
        <v>0</v>
      </c>
      <c r="D180" s="86">
        <f t="shared" si="1"/>
        <v>0</v>
      </c>
    </row>
    <row r="181" spans="1:4" x14ac:dyDescent="0.25">
      <c r="A181" s="78">
        <v>5451</v>
      </c>
      <c r="B181" s="75" t="s">
        <v>406</v>
      </c>
      <c r="C181" s="79">
        <v>0</v>
      </c>
      <c r="D181" s="86">
        <f t="shared" si="1"/>
        <v>0</v>
      </c>
    </row>
    <row r="182" spans="1:4" x14ac:dyDescent="0.25">
      <c r="A182" s="78">
        <v>5452</v>
      </c>
      <c r="B182" s="75" t="s">
        <v>407</v>
      </c>
      <c r="C182" s="79">
        <v>0</v>
      </c>
      <c r="D182" s="86">
        <f t="shared" si="1"/>
        <v>0</v>
      </c>
    </row>
    <row r="183" spans="1:4" x14ac:dyDescent="0.25">
      <c r="A183" s="78">
        <v>5500</v>
      </c>
      <c r="B183" s="75" t="s">
        <v>408</v>
      </c>
      <c r="C183" s="79">
        <f>SUM(C184+C193+C196+C202+C204+C206)</f>
        <v>23588755.91</v>
      </c>
      <c r="D183" s="86">
        <f t="shared" si="1"/>
        <v>0.11525832541786064</v>
      </c>
    </row>
    <row r="184" spans="1:4" x14ac:dyDescent="0.25">
      <c r="A184" s="78">
        <v>5510</v>
      </c>
      <c r="B184" s="75" t="s">
        <v>409</v>
      </c>
      <c r="C184" s="79">
        <f>SUM(C185:C192)</f>
        <v>23588638.780000001</v>
      </c>
      <c r="D184" s="86">
        <f t="shared" si="1"/>
        <v>0.11525775310248684</v>
      </c>
    </row>
    <row r="185" spans="1:4" x14ac:dyDescent="0.25">
      <c r="A185" s="78">
        <v>5511</v>
      </c>
      <c r="B185" s="75" t="s">
        <v>410</v>
      </c>
      <c r="C185" s="79">
        <v>0</v>
      </c>
      <c r="D185" s="86">
        <f t="shared" si="1"/>
        <v>0</v>
      </c>
    </row>
    <row r="186" spans="1:4" x14ac:dyDescent="0.25">
      <c r="A186" s="78">
        <v>5512</v>
      </c>
      <c r="B186" s="75" t="s">
        <v>411</v>
      </c>
      <c r="C186" s="79">
        <v>0</v>
      </c>
      <c r="D186" s="86">
        <f t="shared" si="1"/>
        <v>0</v>
      </c>
    </row>
    <row r="187" spans="1:4" x14ac:dyDescent="0.25">
      <c r="A187" s="78">
        <v>5513</v>
      </c>
      <c r="B187" s="75" t="s">
        <v>412</v>
      </c>
      <c r="C187" s="79">
        <v>468114.6</v>
      </c>
      <c r="D187" s="86">
        <f t="shared" si="1"/>
        <v>2.2872806478436984E-3</v>
      </c>
    </row>
    <row r="188" spans="1:4" x14ac:dyDescent="0.25">
      <c r="A188" s="78">
        <v>5514</v>
      </c>
      <c r="B188" s="75" t="s">
        <v>413</v>
      </c>
      <c r="C188" s="79">
        <v>15142984.01</v>
      </c>
      <c r="D188" s="86">
        <f t="shared" si="1"/>
        <v>7.3990972032659447E-2</v>
      </c>
    </row>
    <row r="189" spans="1:4" x14ac:dyDescent="0.25">
      <c r="A189" s="78">
        <v>5515</v>
      </c>
      <c r="B189" s="75" t="s">
        <v>414</v>
      </c>
      <c r="C189" s="79">
        <v>7195837.0199999996</v>
      </c>
      <c r="D189" s="86">
        <f t="shared" si="1"/>
        <v>3.5159977409128594E-2</v>
      </c>
    </row>
    <row r="190" spans="1:4" x14ac:dyDescent="0.25">
      <c r="A190" s="78">
        <v>5516</v>
      </c>
      <c r="B190" s="75" t="s">
        <v>415</v>
      </c>
      <c r="C190" s="79">
        <v>0</v>
      </c>
      <c r="D190" s="86">
        <f t="shared" si="1"/>
        <v>0</v>
      </c>
    </row>
    <row r="191" spans="1:4" x14ac:dyDescent="0.25">
      <c r="A191" s="78">
        <v>5517</v>
      </c>
      <c r="B191" s="75" t="s">
        <v>416</v>
      </c>
      <c r="C191" s="79">
        <v>718846.67</v>
      </c>
      <c r="D191" s="86">
        <f t="shared" si="1"/>
        <v>3.5123964880776743E-3</v>
      </c>
    </row>
    <row r="192" spans="1:4" x14ac:dyDescent="0.25">
      <c r="A192" s="78">
        <v>5518</v>
      </c>
      <c r="B192" s="75" t="s">
        <v>53</v>
      </c>
      <c r="C192" s="79">
        <v>62856.480000000003</v>
      </c>
      <c r="D192" s="86">
        <f t="shared" si="1"/>
        <v>3.071265247774252E-4</v>
      </c>
    </row>
    <row r="193" spans="1:4" x14ac:dyDescent="0.25">
      <c r="A193" s="78">
        <v>5520</v>
      </c>
      <c r="B193" s="75" t="s">
        <v>52</v>
      </c>
      <c r="C193" s="79">
        <f>SUM(C194:C195)</f>
        <v>0</v>
      </c>
      <c r="D193" s="86">
        <f t="shared" si="1"/>
        <v>0</v>
      </c>
    </row>
    <row r="194" spans="1:4" x14ac:dyDescent="0.25">
      <c r="A194" s="78">
        <v>5521</v>
      </c>
      <c r="B194" s="75" t="s">
        <v>417</v>
      </c>
      <c r="C194" s="79">
        <v>0</v>
      </c>
      <c r="D194" s="86">
        <f t="shared" si="1"/>
        <v>0</v>
      </c>
    </row>
    <row r="195" spans="1:4" x14ac:dyDescent="0.25">
      <c r="A195" s="78">
        <v>5522</v>
      </c>
      <c r="B195" s="75" t="s">
        <v>418</v>
      </c>
      <c r="C195" s="79">
        <v>0</v>
      </c>
      <c r="D195" s="86">
        <f t="shared" si="1"/>
        <v>0</v>
      </c>
    </row>
    <row r="196" spans="1:4" x14ac:dyDescent="0.25">
      <c r="A196" s="78">
        <v>5530</v>
      </c>
      <c r="B196" s="75" t="s">
        <v>419</v>
      </c>
      <c r="C196" s="79">
        <f>SUM(C197:C201)</f>
        <v>0</v>
      </c>
      <c r="D196" s="86">
        <f t="shared" si="1"/>
        <v>0</v>
      </c>
    </row>
    <row r="197" spans="1:4" x14ac:dyDescent="0.25">
      <c r="A197" s="78">
        <v>5531</v>
      </c>
      <c r="B197" s="75" t="s">
        <v>420</v>
      </c>
      <c r="C197" s="79">
        <v>0</v>
      </c>
      <c r="D197" s="86">
        <f t="shared" si="1"/>
        <v>0</v>
      </c>
    </row>
    <row r="198" spans="1:4" x14ac:dyDescent="0.25">
      <c r="A198" s="78">
        <v>5532</v>
      </c>
      <c r="B198" s="75" t="s">
        <v>421</v>
      </c>
      <c r="C198" s="79">
        <v>0</v>
      </c>
      <c r="D198" s="86">
        <f t="shared" si="1"/>
        <v>0</v>
      </c>
    </row>
    <row r="199" spans="1:4" x14ac:dyDescent="0.25">
      <c r="A199" s="78">
        <v>5533</v>
      </c>
      <c r="B199" s="75" t="s">
        <v>422</v>
      </c>
      <c r="C199" s="79">
        <v>0</v>
      </c>
      <c r="D199" s="86">
        <f t="shared" si="1"/>
        <v>0</v>
      </c>
    </row>
    <row r="200" spans="1:4" x14ac:dyDescent="0.25">
      <c r="A200" s="78">
        <v>5534</v>
      </c>
      <c r="B200" s="75" t="s">
        <v>423</v>
      </c>
      <c r="C200" s="79">
        <v>0</v>
      </c>
      <c r="D200" s="86">
        <f t="shared" si="1"/>
        <v>0</v>
      </c>
    </row>
    <row r="201" spans="1:4" x14ac:dyDescent="0.25">
      <c r="A201" s="78">
        <v>5535</v>
      </c>
      <c r="B201" s="75" t="s">
        <v>424</v>
      </c>
      <c r="C201" s="79">
        <v>0</v>
      </c>
      <c r="D201" s="86">
        <f t="shared" si="1"/>
        <v>0</v>
      </c>
    </row>
    <row r="202" spans="1:4" x14ac:dyDescent="0.25">
      <c r="A202" s="78">
        <v>5540</v>
      </c>
      <c r="B202" s="75" t="s">
        <v>425</v>
      </c>
      <c r="C202" s="79">
        <f>SUM(C203)</f>
        <v>0</v>
      </c>
      <c r="D202" s="86">
        <f t="shared" si="1"/>
        <v>0</v>
      </c>
    </row>
    <row r="203" spans="1:4" x14ac:dyDescent="0.25">
      <c r="A203" s="78">
        <v>5541</v>
      </c>
      <c r="B203" s="75" t="s">
        <v>425</v>
      </c>
      <c r="C203" s="79">
        <v>0</v>
      </c>
      <c r="D203" s="86">
        <f t="shared" si="1"/>
        <v>0</v>
      </c>
    </row>
    <row r="204" spans="1:4" x14ac:dyDescent="0.25">
      <c r="A204" s="78">
        <v>5550</v>
      </c>
      <c r="B204" s="75" t="s">
        <v>426</v>
      </c>
      <c r="C204" s="79">
        <f>SUM(C205)</f>
        <v>0</v>
      </c>
      <c r="D204" s="86">
        <f t="shared" si="1"/>
        <v>0</v>
      </c>
    </row>
    <row r="205" spans="1:4" x14ac:dyDescent="0.25">
      <c r="A205" s="78">
        <v>5551</v>
      </c>
      <c r="B205" s="75" t="s">
        <v>426</v>
      </c>
      <c r="C205" s="79">
        <v>0</v>
      </c>
      <c r="D205" s="86">
        <f t="shared" si="1"/>
        <v>0</v>
      </c>
    </row>
    <row r="206" spans="1:4" x14ac:dyDescent="0.25">
      <c r="A206" s="78">
        <v>5590</v>
      </c>
      <c r="B206" s="75" t="s">
        <v>427</v>
      </c>
      <c r="C206" s="79">
        <f>SUM(C207:C214)</f>
        <v>117.13</v>
      </c>
      <c r="D206" s="86">
        <f t="shared" si="1"/>
        <v>5.7231537380362069E-7</v>
      </c>
    </row>
    <row r="207" spans="1:4" x14ac:dyDescent="0.25">
      <c r="A207" s="78">
        <v>5591</v>
      </c>
      <c r="B207" s="75" t="s">
        <v>428</v>
      </c>
      <c r="C207" s="79">
        <v>0</v>
      </c>
      <c r="D207" s="86">
        <f t="shared" si="1"/>
        <v>0</v>
      </c>
    </row>
    <row r="208" spans="1:4" x14ac:dyDescent="0.25">
      <c r="A208" s="78">
        <v>5592</v>
      </c>
      <c r="B208" s="75" t="s">
        <v>429</v>
      </c>
      <c r="C208" s="79">
        <v>0</v>
      </c>
      <c r="D208" s="86">
        <f t="shared" si="1"/>
        <v>0</v>
      </c>
    </row>
    <row r="209" spans="1:4" x14ac:dyDescent="0.25">
      <c r="A209" s="78">
        <v>5593</v>
      </c>
      <c r="B209" s="75" t="s">
        <v>430</v>
      </c>
      <c r="C209" s="79">
        <v>0</v>
      </c>
      <c r="D209" s="86">
        <f t="shared" si="1"/>
        <v>0</v>
      </c>
    </row>
    <row r="210" spans="1:4" x14ac:dyDescent="0.25">
      <c r="A210" s="78">
        <v>5594</v>
      </c>
      <c r="B210" s="75" t="s">
        <v>431</v>
      </c>
      <c r="C210" s="79">
        <v>0</v>
      </c>
      <c r="D210" s="86">
        <f t="shared" si="1"/>
        <v>0</v>
      </c>
    </row>
    <row r="211" spans="1:4" x14ac:dyDescent="0.25">
      <c r="A211" s="78">
        <v>5595</v>
      </c>
      <c r="B211" s="75" t="s">
        <v>432</v>
      </c>
      <c r="C211" s="79">
        <v>0</v>
      </c>
      <c r="D211" s="86">
        <f t="shared" si="1"/>
        <v>0</v>
      </c>
    </row>
    <row r="212" spans="1:4" x14ac:dyDescent="0.25">
      <c r="A212" s="78">
        <v>5596</v>
      </c>
      <c r="B212" s="75" t="s">
        <v>325</v>
      </c>
      <c r="C212" s="79">
        <v>0</v>
      </c>
      <c r="D212" s="86">
        <f t="shared" si="1"/>
        <v>0</v>
      </c>
    </row>
    <row r="213" spans="1:4" x14ac:dyDescent="0.25">
      <c r="A213" s="78">
        <v>5597</v>
      </c>
      <c r="B213" s="75" t="s">
        <v>433</v>
      </c>
      <c r="C213" s="79">
        <v>0</v>
      </c>
      <c r="D213" s="86">
        <f t="shared" si="1"/>
        <v>0</v>
      </c>
    </row>
    <row r="214" spans="1:4" x14ac:dyDescent="0.25">
      <c r="A214" s="78">
        <v>5599</v>
      </c>
      <c r="B214" s="75" t="s">
        <v>434</v>
      </c>
      <c r="C214" s="79">
        <v>117.13</v>
      </c>
      <c r="D214" s="86">
        <f t="shared" si="1"/>
        <v>5.7231537380362069E-7</v>
      </c>
    </row>
    <row r="215" spans="1:4" x14ac:dyDescent="0.25">
      <c r="A215" s="78">
        <v>5600</v>
      </c>
      <c r="B215" s="75" t="s">
        <v>47</v>
      </c>
      <c r="C215" s="79">
        <f>SUM(C216)</f>
        <v>20484061.059999999</v>
      </c>
      <c r="D215" s="86">
        <f t="shared" si="1"/>
        <v>0.10008830412849049</v>
      </c>
    </row>
    <row r="216" spans="1:4" x14ac:dyDescent="0.25">
      <c r="A216" s="78">
        <v>5610</v>
      </c>
      <c r="B216" s="75" t="s">
        <v>435</v>
      </c>
      <c r="C216" s="79">
        <f>SUM(C217)</f>
        <v>20484061.059999999</v>
      </c>
      <c r="D216" s="86">
        <f t="shared" si="1"/>
        <v>0.10008830412849049</v>
      </c>
    </row>
    <row r="217" spans="1:4" x14ac:dyDescent="0.25">
      <c r="A217" s="78">
        <v>5611</v>
      </c>
      <c r="B217" s="75" t="s">
        <v>436</v>
      </c>
      <c r="C217" s="79">
        <v>20484061.059999999</v>
      </c>
      <c r="D217" s="86">
        <f t="shared" si="1"/>
        <v>0.10008830412849049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47244094488188981" right="0.47244094488188981" top="0.74803149606299213" bottom="0.74803149606299213" header="0.31496062992125984" footer="0.31496062992125984"/>
  <pageSetup orientation="landscape" r:id="rId1"/>
  <headerFooter>
    <oddFooter>&amp;C&amp;9&amp;A&amp;R&amp;9&amp;P de &amp;N</oddFooter>
  </headerFooter>
  <ignoredErrors>
    <ignoredError sqref="D96:D2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G13" sqref="G13"/>
    </sheetView>
  </sheetViews>
  <sheetFormatPr baseColWidth="10" defaultColWidth="9.140625" defaultRowHeight="11.25" x14ac:dyDescent="0.2"/>
  <cols>
    <col min="1" max="1" width="10" style="17" customWidth="1"/>
    <col min="2" max="2" width="40.7109375" style="17" customWidth="1"/>
    <col min="3" max="3" width="22.85546875" style="17" customWidth="1"/>
    <col min="4" max="5" width="16.7109375" style="17" customWidth="1"/>
    <col min="6" max="16384" width="9.140625" style="17"/>
  </cols>
  <sheetData>
    <row r="1" spans="1:5" ht="18.95" customHeight="1" x14ac:dyDescent="0.2">
      <c r="A1" s="102" t="s">
        <v>468</v>
      </c>
      <c r="B1" s="102"/>
      <c r="C1" s="102"/>
      <c r="D1" s="15" t="s">
        <v>131</v>
      </c>
      <c r="E1" s="16">
        <v>2018</v>
      </c>
    </row>
    <row r="2" spans="1:5" ht="18.95" customHeight="1" x14ac:dyDescent="0.2">
      <c r="A2" s="102" t="s">
        <v>437</v>
      </c>
      <c r="B2" s="102"/>
      <c r="C2" s="102"/>
      <c r="D2" s="15" t="s">
        <v>133</v>
      </c>
      <c r="E2" s="16" t="str">
        <f>ESF!H2</f>
        <v>Trimestral</v>
      </c>
    </row>
    <row r="3" spans="1:5" ht="18.95" customHeight="1" x14ac:dyDescent="0.2">
      <c r="A3" s="102" t="s">
        <v>469</v>
      </c>
      <c r="B3" s="102"/>
      <c r="C3" s="102"/>
      <c r="D3" s="15" t="s">
        <v>135</v>
      </c>
      <c r="E3" s="16">
        <f>ESF!H3</f>
        <v>1</v>
      </c>
    </row>
    <row r="5" spans="1:5" x14ac:dyDescent="0.2">
      <c r="A5" s="18" t="s">
        <v>136</v>
      </c>
      <c r="B5" s="19"/>
      <c r="C5" s="19"/>
      <c r="D5" s="19"/>
      <c r="E5" s="19"/>
    </row>
    <row r="6" spans="1:5" x14ac:dyDescent="0.2">
      <c r="A6" s="19" t="s">
        <v>119</v>
      </c>
      <c r="B6" s="19"/>
      <c r="C6" s="19"/>
      <c r="D6" s="19"/>
      <c r="E6" s="19"/>
    </row>
    <row r="7" spans="1:5" x14ac:dyDescent="0.2">
      <c r="A7" s="20" t="s">
        <v>95</v>
      </c>
      <c r="B7" s="20" t="s">
        <v>91</v>
      </c>
      <c r="C7" s="20" t="s">
        <v>92</v>
      </c>
      <c r="D7" s="20" t="s">
        <v>94</v>
      </c>
      <c r="E7" s="20" t="s">
        <v>96</v>
      </c>
    </row>
    <row r="8" spans="1:5" x14ac:dyDescent="0.2">
      <c r="A8" s="21">
        <v>3110</v>
      </c>
      <c r="B8" s="17" t="s">
        <v>298</v>
      </c>
      <c r="C8" s="22">
        <v>241079661.87</v>
      </c>
    </row>
    <row r="9" spans="1:5" x14ac:dyDescent="0.2">
      <c r="A9" s="21">
        <v>3120</v>
      </c>
      <c r="B9" s="17" t="s">
        <v>438</v>
      </c>
      <c r="C9" s="22">
        <v>768198.41</v>
      </c>
    </row>
    <row r="10" spans="1:5" x14ac:dyDescent="0.2">
      <c r="A10" s="21">
        <v>3130</v>
      </c>
      <c r="B10" s="17" t="s">
        <v>439</v>
      </c>
      <c r="C10" s="22">
        <v>0</v>
      </c>
    </row>
    <row r="12" spans="1:5" x14ac:dyDescent="0.2">
      <c r="A12" s="19" t="s">
        <v>120</v>
      </c>
      <c r="B12" s="19"/>
      <c r="C12" s="19"/>
      <c r="D12" s="19"/>
      <c r="E12" s="19"/>
    </row>
    <row r="13" spans="1:5" x14ac:dyDescent="0.2">
      <c r="A13" s="20" t="s">
        <v>95</v>
      </c>
      <c r="B13" s="20" t="s">
        <v>91</v>
      </c>
      <c r="C13" s="20" t="s">
        <v>92</v>
      </c>
      <c r="D13" s="20" t="s">
        <v>440</v>
      </c>
      <c r="E13" s="20"/>
    </row>
    <row r="14" spans="1:5" x14ac:dyDescent="0.2">
      <c r="A14" s="21">
        <v>3210</v>
      </c>
      <c r="B14" s="17" t="s">
        <v>441</v>
      </c>
      <c r="C14" s="22">
        <v>-10242505.6</v>
      </c>
    </row>
    <row r="15" spans="1:5" x14ac:dyDescent="0.2">
      <c r="A15" s="21">
        <v>3220</v>
      </c>
      <c r="B15" s="17" t="s">
        <v>442</v>
      </c>
      <c r="C15" s="22">
        <v>228927255.84999999</v>
      </c>
    </row>
    <row r="16" spans="1:5" x14ac:dyDescent="0.2">
      <c r="A16" s="21">
        <v>3230</v>
      </c>
      <c r="B16" s="17" t="s">
        <v>443</v>
      </c>
      <c r="C16" s="22">
        <f>SUM(C17:C20)</f>
        <v>5474</v>
      </c>
    </row>
    <row r="17" spans="1:3" x14ac:dyDescent="0.2">
      <c r="A17" s="21">
        <v>3231</v>
      </c>
      <c r="B17" s="17" t="s">
        <v>444</v>
      </c>
      <c r="C17" s="22">
        <v>5474</v>
      </c>
    </row>
    <row r="18" spans="1:3" x14ac:dyDescent="0.2">
      <c r="A18" s="21">
        <v>3232</v>
      </c>
      <c r="B18" s="17" t="s">
        <v>445</v>
      </c>
      <c r="C18" s="22">
        <v>0</v>
      </c>
    </row>
    <row r="19" spans="1:3" x14ac:dyDescent="0.2">
      <c r="A19" s="21">
        <v>3233</v>
      </c>
      <c r="B19" s="17" t="s">
        <v>446</v>
      </c>
      <c r="C19" s="22">
        <v>0</v>
      </c>
    </row>
    <row r="20" spans="1:3" x14ac:dyDescent="0.2">
      <c r="A20" s="21">
        <v>3239</v>
      </c>
      <c r="B20" s="17" t="s">
        <v>447</v>
      </c>
      <c r="C20" s="22">
        <v>0</v>
      </c>
    </row>
    <row r="21" spans="1:3" x14ac:dyDescent="0.2">
      <c r="A21" s="21">
        <v>3240</v>
      </c>
      <c r="B21" s="17" t="s">
        <v>448</v>
      </c>
      <c r="C21" s="22">
        <f>SUM(C22:C24)</f>
        <v>0</v>
      </c>
    </row>
    <row r="22" spans="1:3" x14ac:dyDescent="0.2">
      <c r="A22" s="21">
        <v>3241</v>
      </c>
      <c r="B22" s="17" t="s">
        <v>449</v>
      </c>
      <c r="C22" s="22">
        <v>0</v>
      </c>
    </row>
    <row r="23" spans="1:3" x14ac:dyDescent="0.2">
      <c r="A23" s="21">
        <v>3242</v>
      </c>
      <c r="B23" s="17" t="s">
        <v>450</v>
      </c>
      <c r="C23" s="22">
        <v>0</v>
      </c>
    </row>
    <row r="24" spans="1:3" x14ac:dyDescent="0.2">
      <c r="A24" s="21">
        <v>3243</v>
      </c>
      <c r="B24" s="17" t="s">
        <v>451</v>
      </c>
      <c r="C24" s="22">
        <v>0</v>
      </c>
    </row>
    <row r="25" spans="1:3" x14ac:dyDescent="0.2">
      <c r="A25" s="21">
        <v>3250</v>
      </c>
      <c r="B25" s="17" t="s">
        <v>452</v>
      </c>
      <c r="C25" s="22">
        <f>SUM(C26:C27)</f>
        <v>0</v>
      </c>
    </row>
    <row r="26" spans="1:3" x14ac:dyDescent="0.2">
      <c r="A26" s="21">
        <v>3251</v>
      </c>
      <c r="B26" s="17" t="s">
        <v>453</v>
      </c>
      <c r="C26" s="22">
        <v>0</v>
      </c>
    </row>
    <row r="27" spans="1:3" x14ac:dyDescent="0.2">
      <c r="A27" s="21">
        <v>3252</v>
      </c>
      <c r="B27" s="17" t="s">
        <v>454</v>
      </c>
      <c r="C27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&amp;C&amp;9&amp;A&amp;R&amp;10&amp;P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tabSelected="1" workbookViewId="0">
      <selection activeCell="D16" sqref="D16"/>
    </sheetView>
  </sheetViews>
  <sheetFormatPr baseColWidth="10" defaultColWidth="9.140625" defaultRowHeight="11.25" x14ac:dyDescent="0.2"/>
  <cols>
    <col min="1" max="1" width="10" style="17" customWidth="1"/>
    <col min="2" max="2" width="52.7109375" style="17" customWidth="1"/>
    <col min="3" max="3" width="15.28515625" style="17" bestFit="1" customWidth="1"/>
    <col min="4" max="4" width="16.42578125" style="17" bestFit="1" customWidth="1"/>
    <col min="5" max="5" width="19.140625" style="17" customWidth="1"/>
    <col min="6" max="16384" width="9.140625" style="17"/>
  </cols>
  <sheetData>
    <row r="1" spans="1:5" s="23" customFormat="1" ht="18.95" customHeight="1" x14ac:dyDescent="0.25">
      <c r="A1" s="102" t="s">
        <v>468</v>
      </c>
      <c r="B1" s="102"/>
      <c r="C1" s="102"/>
      <c r="D1" s="15" t="s">
        <v>131</v>
      </c>
      <c r="E1" s="16">
        <v>2018</v>
      </c>
    </row>
    <row r="2" spans="1:5" s="23" customFormat="1" ht="18.95" customHeight="1" x14ac:dyDescent="0.25">
      <c r="A2" s="102" t="s">
        <v>455</v>
      </c>
      <c r="B2" s="102"/>
      <c r="C2" s="102"/>
      <c r="D2" s="15" t="s">
        <v>133</v>
      </c>
      <c r="E2" s="16" t="str">
        <f>ESF!H2</f>
        <v>Trimestral</v>
      </c>
    </row>
    <row r="3" spans="1:5" s="23" customFormat="1" ht="18.95" customHeight="1" x14ac:dyDescent="0.25">
      <c r="A3" s="102" t="s">
        <v>469</v>
      </c>
      <c r="B3" s="102"/>
      <c r="C3" s="102"/>
      <c r="D3" s="15" t="s">
        <v>135</v>
      </c>
      <c r="E3" s="16">
        <f>ESF!H3</f>
        <v>1</v>
      </c>
    </row>
    <row r="4" spans="1:5" x14ac:dyDescent="0.2">
      <c r="A4" s="18" t="s">
        <v>136</v>
      </c>
      <c r="B4" s="19"/>
      <c r="C4" s="19"/>
      <c r="D4" s="19"/>
      <c r="E4" s="19"/>
    </row>
    <row r="6" spans="1:5" x14ac:dyDescent="0.2">
      <c r="A6" s="19" t="s">
        <v>121</v>
      </c>
      <c r="B6" s="19"/>
      <c r="C6" s="19"/>
      <c r="D6" s="19"/>
      <c r="E6" s="19"/>
    </row>
    <row r="7" spans="1:5" x14ac:dyDescent="0.2">
      <c r="A7" s="20" t="s">
        <v>95</v>
      </c>
      <c r="B7" s="20" t="s">
        <v>91</v>
      </c>
      <c r="C7" s="20" t="s">
        <v>123</v>
      </c>
      <c r="D7" s="20" t="s">
        <v>124</v>
      </c>
      <c r="E7" s="20"/>
    </row>
    <row r="8" spans="1:5" x14ac:dyDescent="0.2">
      <c r="A8" s="21">
        <v>1111</v>
      </c>
      <c r="B8" s="17" t="s">
        <v>456</v>
      </c>
      <c r="C8" s="22">
        <v>249500</v>
      </c>
      <c r="D8" s="22">
        <v>249500</v>
      </c>
    </row>
    <row r="9" spans="1:5" x14ac:dyDescent="0.2">
      <c r="A9" s="21">
        <v>1112</v>
      </c>
      <c r="B9" s="17" t="s">
        <v>457</v>
      </c>
      <c r="C9" s="22">
        <v>0</v>
      </c>
      <c r="D9" s="22">
        <v>0</v>
      </c>
    </row>
    <row r="10" spans="1:5" x14ac:dyDescent="0.2">
      <c r="A10" s="21">
        <v>1113</v>
      </c>
      <c r="B10" s="17" t="s">
        <v>458</v>
      </c>
      <c r="C10" s="22">
        <v>23963358.739999998</v>
      </c>
      <c r="D10" s="22">
        <v>20242680.050000001</v>
      </c>
    </row>
    <row r="11" spans="1:5" x14ac:dyDescent="0.2">
      <c r="A11" s="21">
        <v>1114</v>
      </c>
      <c r="B11" s="17" t="s">
        <v>137</v>
      </c>
      <c r="C11" s="22">
        <v>101018388.87</v>
      </c>
      <c r="D11" s="22">
        <v>112483315.98999999</v>
      </c>
    </row>
    <row r="12" spans="1:5" x14ac:dyDescent="0.2">
      <c r="A12" s="21">
        <v>1115</v>
      </c>
      <c r="B12" s="17" t="s">
        <v>138</v>
      </c>
      <c r="C12" s="22">
        <v>0</v>
      </c>
      <c r="D12" s="22">
        <v>0</v>
      </c>
    </row>
    <row r="13" spans="1:5" x14ac:dyDescent="0.2">
      <c r="A13" s="21">
        <v>1116</v>
      </c>
      <c r="B13" s="17" t="s">
        <v>459</v>
      </c>
      <c r="C13" s="22">
        <v>0</v>
      </c>
      <c r="D13" s="22">
        <v>0</v>
      </c>
    </row>
    <row r="14" spans="1:5" x14ac:dyDescent="0.2">
      <c r="A14" s="21">
        <v>1119</v>
      </c>
      <c r="B14" s="17" t="s">
        <v>460</v>
      </c>
      <c r="C14" s="22">
        <v>0</v>
      </c>
      <c r="D14" s="22">
        <v>0</v>
      </c>
    </row>
    <row r="15" spans="1:5" x14ac:dyDescent="0.2">
      <c r="A15" s="21">
        <v>1110</v>
      </c>
      <c r="B15" s="17" t="s">
        <v>461</v>
      </c>
      <c r="C15" s="22">
        <f>SUM(C8:C14)</f>
        <v>125231247.61</v>
      </c>
      <c r="D15" s="22">
        <f>SUM(D8:D14)</f>
        <v>132975496.03999999</v>
      </c>
    </row>
    <row r="17" spans="1:5" x14ac:dyDescent="0.2">
      <c r="A17" s="19" t="s">
        <v>122</v>
      </c>
      <c r="B17" s="19"/>
      <c r="C17" s="19"/>
      <c r="D17" s="19"/>
      <c r="E17" s="19"/>
    </row>
    <row r="18" spans="1:5" x14ac:dyDescent="0.2">
      <c r="A18" s="20" t="s">
        <v>95</v>
      </c>
      <c r="B18" s="20" t="s">
        <v>91</v>
      </c>
      <c r="C18" s="20" t="s">
        <v>92</v>
      </c>
      <c r="D18" s="20" t="s">
        <v>462</v>
      </c>
      <c r="E18" s="20" t="s">
        <v>125</v>
      </c>
    </row>
    <row r="19" spans="1:5" x14ac:dyDescent="0.2">
      <c r="A19" s="21">
        <v>1230</v>
      </c>
      <c r="B19" s="17" t="s">
        <v>171</v>
      </c>
      <c r="C19" s="22">
        <f>SUM(C20:C26)</f>
        <v>372663008.94</v>
      </c>
    </row>
    <row r="20" spans="1:5" x14ac:dyDescent="0.2">
      <c r="A20" s="21">
        <v>1231</v>
      </c>
      <c r="B20" s="17" t="s">
        <v>172</v>
      </c>
      <c r="C20" s="22">
        <v>10439452.539999999</v>
      </c>
    </row>
    <row r="21" spans="1:5" x14ac:dyDescent="0.2">
      <c r="A21" s="21">
        <v>1232</v>
      </c>
      <c r="B21" s="17" t="s">
        <v>173</v>
      </c>
      <c r="C21" s="22">
        <v>0</v>
      </c>
    </row>
    <row r="22" spans="1:5" x14ac:dyDescent="0.2">
      <c r="A22" s="21">
        <v>1233</v>
      </c>
      <c r="B22" s="17" t="s">
        <v>174</v>
      </c>
      <c r="C22" s="22">
        <v>54029526.210000001</v>
      </c>
    </row>
    <row r="23" spans="1:5" x14ac:dyDescent="0.2">
      <c r="A23" s="21">
        <v>1234</v>
      </c>
      <c r="B23" s="17" t="s">
        <v>175</v>
      </c>
      <c r="C23" s="22">
        <v>279329053.49000001</v>
      </c>
    </row>
    <row r="24" spans="1:5" x14ac:dyDescent="0.2">
      <c r="A24" s="21">
        <v>1235</v>
      </c>
      <c r="B24" s="17" t="s">
        <v>176</v>
      </c>
      <c r="C24" s="22">
        <v>17750324.84</v>
      </c>
    </row>
    <row r="25" spans="1:5" x14ac:dyDescent="0.2">
      <c r="A25" s="21">
        <v>1236</v>
      </c>
      <c r="B25" s="17" t="s">
        <v>177</v>
      </c>
      <c r="C25" s="22">
        <v>11114651.859999999</v>
      </c>
    </row>
    <row r="26" spans="1:5" x14ac:dyDescent="0.2">
      <c r="A26" s="21">
        <v>1239</v>
      </c>
      <c r="B26" s="17" t="s">
        <v>178</v>
      </c>
      <c r="C26" s="22">
        <v>0</v>
      </c>
    </row>
    <row r="27" spans="1:5" x14ac:dyDescent="0.2">
      <c r="A27" s="21">
        <v>1240</v>
      </c>
      <c r="B27" s="17" t="s">
        <v>179</v>
      </c>
      <c r="C27" s="22">
        <f>SUM(C28:C35)</f>
        <v>106691332.49000001</v>
      </c>
    </row>
    <row r="28" spans="1:5" x14ac:dyDescent="0.2">
      <c r="A28" s="21">
        <v>1241</v>
      </c>
      <c r="B28" s="17" t="s">
        <v>180</v>
      </c>
      <c r="C28" s="22">
        <v>14088039.09</v>
      </c>
    </row>
    <row r="29" spans="1:5" x14ac:dyDescent="0.2">
      <c r="A29" s="21">
        <v>1242</v>
      </c>
      <c r="B29" s="17" t="s">
        <v>181</v>
      </c>
      <c r="C29" s="22">
        <v>1290347.94</v>
      </c>
    </row>
    <row r="30" spans="1:5" x14ac:dyDescent="0.2">
      <c r="A30" s="21">
        <v>1243</v>
      </c>
      <c r="B30" s="17" t="s">
        <v>182</v>
      </c>
      <c r="C30" s="22">
        <v>1036180.54</v>
      </c>
    </row>
    <row r="31" spans="1:5" x14ac:dyDescent="0.2">
      <c r="A31" s="21">
        <v>1244</v>
      </c>
      <c r="B31" s="17" t="s">
        <v>183</v>
      </c>
      <c r="C31" s="22">
        <v>31984563.640000001</v>
      </c>
    </row>
    <row r="32" spans="1:5" x14ac:dyDescent="0.2">
      <c r="A32" s="21">
        <v>1245</v>
      </c>
      <c r="B32" s="17" t="s">
        <v>184</v>
      </c>
      <c r="C32" s="22">
        <v>0</v>
      </c>
    </row>
    <row r="33" spans="1:5" x14ac:dyDescent="0.2">
      <c r="A33" s="21">
        <v>1246</v>
      </c>
      <c r="B33" s="17" t="s">
        <v>185</v>
      </c>
      <c r="C33" s="22">
        <v>58292201.280000001</v>
      </c>
    </row>
    <row r="34" spans="1:5" x14ac:dyDescent="0.2">
      <c r="A34" s="21">
        <v>1247</v>
      </c>
      <c r="B34" s="17" t="s">
        <v>186</v>
      </c>
      <c r="C34" s="22">
        <v>0</v>
      </c>
    </row>
    <row r="35" spans="1:5" x14ac:dyDescent="0.2">
      <c r="A35" s="21">
        <v>1248</v>
      </c>
      <c r="B35" s="17" t="s">
        <v>187</v>
      </c>
      <c r="C35" s="22">
        <v>0</v>
      </c>
    </row>
    <row r="36" spans="1:5" x14ac:dyDescent="0.2">
      <c r="A36" s="21">
        <v>1250</v>
      </c>
      <c r="B36" s="17" t="s">
        <v>189</v>
      </c>
      <c r="C36" s="22">
        <f>SUM(C37:C41)</f>
        <v>4071570.12</v>
      </c>
    </row>
    <row r="37" spans="1:5" x14ac:dyDescent="0.2">
      <c r="A37" s="21">
        <v>1251</v>
      </c>
      <c r="B37" s="17" t="s">
        <v>190</v>
      </c>
      <c r="C37" s="22">
        <v>3624734.35</v>
      </c>
    </row>
    <row r="38" spans="1:5" x14ac:dyDescent="0.2">
      <c r="A38" s="21">
        <v>1252</v>
      </c>
      <c r="B38" s="17" t="s">
        <v>191</v>
      </c>
      <c r="C38" s="22">
        <v>0</v>
      </c>
    </row>
    <row r="39" spans="1:5" x14ac:dyDescent="0.2">
      <c r="A39" s="21">
        <v>1253</v>
      </c>
      <c r="B39" s="17" t="s">
        <v>192</v>
      </c>
      <c r="C39" s="22">
        <v>0</v>
      </c>
    </row>
    <row r="40" spans="1:5" x14ac:dyDescent="0.2">
      <c r="A40" s="21">
        <v>1254</v>
      </c>
      <c r="B40" s="17" t="s">
        <v>193</v>
      </c>
      <c r="C40" s="22">
        <v>446835.77</v>
      </c>
    </row>
    <row r="41" spans="1:5" x14ac:dyDescent="0.2">
      <c r="A41" s="21">
        <v>1259</v>
      </c>
      <c r="B41" s="17" t="s">
        <v>194</v>
      </c>
      <c r="C41" s="22">
        <v>0</v>
      </c>
    </row>
    <row r="43" spans="1:5" x14ac:dyDescent="0.2">
      <c r="A43" s="19" t="s">
        <v>127</v>
      </c>
      <c r="B43" s="19"/>
      <c r="C43" s="19"/>
      <c r="D43" s="19"/>
      <c r="E43" s="19"/>
    </row>
    <row r="44" spans="1:5" x14ac:dyDescent="0.2">
      <c r="A44" s="20" t="s">
        <v>95</v>
      </c>
      <c r="B44" s="20" t="s">
        <v>91</v>
      </c>
      <c r="C44" s="20" t="s">
        <v>123</v>
      </c>
      <c r="D44" s="20" t="s">
        <v>124</v>
      </c>
      <c r="E44" s="20"/>
    </row>
    <row r="45" spans="1:5" x14ac:dyDescent="0.2">
      <c r="A45" s="21">
        <v>5500</v>
      </c>
      <c r="B45" s="17" t="s">
        <v>408</v>
      </c>
      <c r="C45" s="22">
        <f>SUM(C46+C55+C58+C64+C66+C68)</f>
        <v>23588755.91</v>
      </c>
      <c r="D45" s="22">
        <v>0</v>
      </c>
    </row>
    <row r="46" spans="1:5" x14ac:dyDescent="0.2">
      <c r="A46" s="21">
        <v>5510</v>
      </c>
      <c r="B46" s="17" t="s">
        <v>409</v>
      </c>
      <c r="C46" s="22">
        <f>SUM(C47:C54)</f>
        <v>23588638.780000001</v>
      </c>
      <c r="D46" s="22">
        <v>0</v>
      </c>
    </row>
    <row r="47" spans="1:5" x14ac:dyDescent="0.2">
      <c r="A47" s="21">
        <v>5511</v>
      </c>
      <c r="B47" s="17" t="s">
        <v>410</v>
      </c>
      <c r="C47" s="22">
        <v>0</v>
      </c>
      <c r="D47" s="22">
        <v>0</v>
      </c>
    </row>
    <row r="48" spans="1:5" x14ac:dyDescent="0.2">
      <c r="A48" s="21">
        <v>5512</v>
      </c>
      <c r="B48" s="17" t="s">
        <v>411</v>
      </c>
      <c r="C48" s="22">
        <v>0</v>
      </c>
      <c r="D48" s="22">
        <v>0</v>
      </c>
    </row>
    <row r="49" spans="1:4" x14ac:dyDescent="0.2">
      <c r="A49" s="21">
        <v>5513</v>
      </c>
      <c r="B49" s="17" t="s">
        <v>412</v>
      </c>
      <c r="C49" s="22">
        <v>468114.6</v>
      </c>
      <c r="D49" s="22">
        <v>0</v>
      </c>
    </row>
    <row r="50" spans="1:4" x14ac:dyDescent="0.2">
      <c r="A50" s="21">
        <v>5514</v>
      </c>
      <c r="B50" s="17" t="s">
        <v>413</v>
      </c>
      <c r="C50" s="22">
        <v>15142984.01</v>
      </c>
      <c r="D50" s="22">
        <v>0</v>
      </c>
    </row>
    <row r="51" spans="1:4" x14ac:dyDescent="0.2">
      <c r="A51" s="21">
        <v>5515</v>
      </c>
      <c r="B51" s="17" t="s">
        <v>414</v>
      </c>
      <c r="C51" s="22">
        <v>7195837.0199999996</v>
      </c>
      <c r="D51" s="22">
        <v>0</v>
      </c>
    </row>
    <row r="52" spans="1:4" x14ac:dyDescent="0.2">
      <c r="A52" s="21">
        <v>5516</v>
      </c>
      <c r="B52" s="17" t="s">
        <v>415</v>
      </c>
      <c r="C52" s="22">
        <v>0</v>
      </c>
      <c r="D52" s="22">
        <v>0</v>
      </c>
    </row>
    <row r="53" spans="1:4" x14ac:dyDescent="0.2">
      <c r="A53" s="21">
        <v>5517</v>
      </c>
      <c r="B53" s="17" t="s">
        <v>416</v>
      </c>
      <c r="C53" s="22">
        <v>718846.67</v>
      </c>
      <c r="D53" s="22">
        <v>0</v>
      </c>
    </row>
    <row r="54" spans="1:4" x14ac:dyDescent="0.2">
      <c r="A54" s="21">
        <v>5518</v>
      </c>
      <c r="B54" s="17" t="s">
        <v>53</v>
      </c>
      <c r="C54" s="22">
        <v>62856.480000000003</v>
      </c>
      <c r="D54" s="22">
        <v>0</v>
      </c>
    </row>
    <row r="55" spans="1:4" x14ac:dyDescent="0.2">
      <c r="A55" s="21">
        <v>5520</v>
      </c>
      <c r="B55" s="17" t="s">
        <v>52</v>
      </c>
      <c r="C55" s="22">
        <f>SUM(C56:C57)</f>
        <v>0</v>
      </c>
      <c r="D55" s="22">
        <v>0</v>
      </c>
    </row>
    <row r="56" spans="1:4" x14ac:dyDescent="0.2">
      <c r="A56" s="21">
        <v>5521</v>
      </c>
      <c r="B56" s="17" t="s">
        <v>417</v>
      </c>
      <c r="C56" s="22">
        <v>0</v>
      </c>
      <c r="D56" s="22">
        <v>0</v>
      </c>
    </row>
    <row r="57" spans="1:4" x14ac:dyDescent="0.2">
      <c r="A57" s="21">
        <v>5522</v>
      </c>
      <c r="B57" s="17" t="s">
        <v>418</v>
      </c>
      <c r="C57" s="22">
        <v>0</v>
      </c>
      <c r="D57" s="22">
        <v>0</v>
      </c>
    </row>
    <row r="58" spans="1:4" x14ac:dyDescent="0.2">
      <c r="A58" s="21">
        <v>5530</v>
      </c>
      <c r="B58" s="17" t="s">
        <v>419</v>
      </c>
      <c r="C58" s="22">
        <f>SUM(C59:C63)</f>
        <v>0</v>
      </c>
      <c r="D58" s="22">
        <v>0</v>
      </c>
    </row>
    <row r="59" spans="1:4" x14ac:dyDescent="0.2">
      <c r="A59" s="21">
        <v>5531</v>
      </c>
      <c r="B59" s="17" t="s">
        <v>420</v>
      </c>
      <c r="C59" s="22">
        <v>0</v>
      </c>
      <c r="D59" s="22">
        <v>0</v>
      </c>
    </row>
    <row r="60" spans="1:4" x14ac:dyDescent="0.2">
      <c r="A60" s="21">
        <v>5532</v>
      </c>
      <c r="B60" s="17" t="s">
        <v>421</v>
      </c>
      <c r="C60" s="22">
        <v>0</v>
      </c>
      <c r="D60" s="22">
        <v>0</v>
      </c>
    </row>
    <row r="61" spans="1:4" x14ac:dyDescent="0.2">
      <c r="A61" s="21">
        <v>5533</v>
      </c>
      <c r="B61" s="17" t="s">
        <v>422</v>
      </c>
      <c r="C61" s="22">
        <v>0</v>
      </c>
      <c r="D61" s="22">
        <v>0</v>
      </c>
    </row>
    <row r="62" spans="1:4" x14ac:dyDescent="0.2">
      <c r="A62" s="21">
        <v>5534</v>
      </c>
      <c r="B62" s="17" t="s">
        <v>423</v>
      </c>
      <c r="C62" s="22">
        <v>0</v>
      </c>
      <c r="D62" s="22">
        <v>0</v>
      </c>
    </row>
    <row r="63" spans="1:4" x14ac:dyDescent="0.2">
      <c r="A63" s="21">
        <v>5535</v>
      </c>
      <c r="B63" s="17" t="s">
        <v>424</v>
      </c>
      <c r="C63" s="22">
        <v>0</v>
      </c>
      <c r="D63" s="22">
        <v>0</v>
      </c>
    </row>
    <row r="64" spans="1:4" x14ac:dyDescent="0.2">
      <c r="A64" s="21">
        <v>5540</v>
      </c>
      <c r="B64" s="17" t="s">
        <v>425</v>
      </c>
      <c r="C64" s="22">
        <f>SUM(C65)</f>
        <v>0</v>
      </c>
      <c r="D64" s="22">
        <v>0</v>
      </c>
    </row>
    <row r="65" spans="1:4" x14ac:dyDescent="0.2">
      <c r="A65" s="21">
        <v>5541</v>
      </c>
      <c r="B65" s="17" t="s">
        <v>425</v>
      </c>
      <c r="C65" s="22">
        <v>0</v>
      </c>
      <c r="D65" s="22">
        <v>0</v>
      </c>
    </row>
    <row r="66" spans="1:4" x14ac:dyDescent="0.2">
      <c r="A66" s="21">
        <v>5550</v>
      </c>
      <c r="B66" s="17" t="s">
        <v>426</v>
      </c>
      <c r="C66" s="22">
        <f>SUM(C67)</f>
        <v>0</v>
      </c>
      <c r="D66" s="22">
        <v>0</v>
      </c>
    </row>
    <row r="67" spans="1:4" x14ac:dyDescent="0.2">
      <c r="A67" s="21">
        <v>5551</v>
      </c>
      <c r="B67" s="17" t="s">
        <v>426</v>
      </c>
      <c r="C67" s="22">
        <v>0</v>
      </c>
      <c r="D67" s="22">
        <v>0</v>
      </c>
    </row>
    <row r="68" spans="1:4" x14ac:dyDescent="0.2">
      <c r="A68" s="21">
        <v>5590</v>
      </c>
      <c r="B68" s="17" t="s">
        <v>427</v>
      </c>
      <c r="C68" s="22">
        <f>SUM(C69:C76)</f>
        <v>117.13</v>
      </c>
      <c r="D68" s="22">
        <v>0</v>
      </c>
    </row>
    <row r="69" spans="1:4" x14ac:dyDescent="0.2">
      <c r="A69" s="21">
        <v>5591</v>
      </c>
      <c r="B69" s="17" t="s">
        <v>428</v>
      </c>
      <c r="C69" s="22">
        <v>0</v>
      </c>
      <c r="D69" s="22">
        <v>0</v>
      </c>
    </row>
    <row r="70" spans="1:4" x14ac:dyDescent="0.2">
      <c r="A70" s="21">
        <v>5592</v>
      </c>
      <c r="B70" s="17" t="s">
        <v>429</v>
      </c>
      <c r="C70" s="22">
        <v>0</v>
      </c>
      <c r="D70" s="22">
        <v>0</v>
      </c>
    </row>
    <row r="71" spans="1:4" x14ac:dyDescent="0.2">
      <c r="A71" s="21">
        <v>5593</v>
      </c>
      <c r="B71" s="17" t="s">
        <v>430</v>
      </c>
      <c r="C71" s="22">
        <v>0</v>
      </c>
      <c r="D71" s="22">
        <v>0</v>
      </c>
    </row>
    <row r="72" spans="1:4" x14ac:dyDescent="0.2">
      <c r="A72" s="21">
        <v>5594</v>
      </c>
      <c r="B72" s="17" t="s">
        <v>431</v>
      </c>
      <c r="C72" s="22">
        <v>0</v>
      </c>
      <c r="D72" s="22">
        <v>0</v>
      </c>
    </row>
    <row r="73" spans="1:4" x14ac:dyDescent="0.2">
      <c r="A73" s="21">
        <v>5595</v>
      </c>
      <c r="B73" s="17" t="s">
        <v>432</v>
      </c>
      <c r="C73" s="22">
        <v>0</v>
      </c>
      <c r="D73" s="22">
        <v>0</v>
      </c>
    </row>
    <row r="74" spans="1:4" x14ac:dyDescent="0.2">
      <c r="A74" s="21">
        <v>5596</v>
      </c>
      <c r="B74" s="17" t="s">
        <v>325</v>
      </c>
      <c r="C74" s="22">
        <v>0</v>
      </c>
      <c r="D74" s="22">
        <v>0</v>
      </c>
    </row>
    <row r="75" spans="1:4" x14ac:dyDescent="0.2">
      <c r="A75" s="21">
        <v>5597</v>
      </c>
      <c r="B75" s="17" t="s">
        <v>433</v>
      </c>
      <c r="C75" s="22">
        <v>0</v>
      </c>
      <c r="D75" s="22">
        <v>0</v>
      </c>
    </row>
    <row r="76" spans="1:4" x14ac:dyDescent="0.2">
      <c r="A76" s="21">
        <v>5599</v>
      </c>
      <c r="B76" s="17" t="s">
        <v>434</v>
      </c>
      <c r="C76" s="22">
        <v>117.13</v>
      </c>
      <c r="D76" s="22">
        <v>0</v>
      </c>
    </row>
    <row r="77" spans="1:4" x14ac:dyDescent="0.2">
      <c r="A77" s="21">
        <v>5600</v>
      </c>
      <c r="B77" s="17" t="s">
        <v>47</v>
      </c>
      <c r="C77" s="22">
        <f>SUM(C78)</f>
        <v>20484061.059999999</v>
      </c>
      <c r="D77" s="22">
        <v>0</v>
      </c>
    </row>
    <row r="78" spans="1:4" x14ac:dyDescent="0.2">
      <c r="A78" s="21">
        <v>5610</v>
      </c>
      <c r="B78" s="17" t="s">
        <v>435</v>
      </c>
      <c r="C78" s="22">
        <f>SUM(C79)</f>
        <v>20484061.059999999</v>
      </c>
      <c r="D78" s="22">
        <v>0</v>
      </c>
    </row>
    <row r="79" spans="1:4" x14ac:dyDescent="0.2">
      <c r="A79" s="21">
        <v>5611</v>
      </c>
      <c r="B79" s="17" t="s">
        <v>436</v>
      </c>
      <c r="C79" s="22">
        <v>20484061.059999999</v>
      </c>
      <c r="D79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8 C44" xr:uid="{00000000-0002-0000-0700-000000000000}"/>
    <dataValidation allowBlank="1" showInputMessage="1" showErrorMessage="1" prompt="Saldo al 31 de diciembre del año anterior que se presenta" sqref="D7 D44" xr:uid="{00000000-0002-0000-0700-000001000000}"/>
  </dataValidations>
  <pageMargins left="0.70866141732283472" right="0.70866141732283472" top="1.1811023622047245" bottom="0.74803149606299213" header="0.31496062992125984" footer="0.31496062992125984"/>
  <pageSetup orientation="landscape" r:id="rId1"/>
  <headerFooter>
    <oddFooter>&amp;C&amp;9&amp;A&amp;R&amp;9&amp;P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activeCell="C18" sqref="C18"/>
    </sheetView>
  </sheetViews>
  <sheetFormatPr baseColWidth="10" defaultColWidth="11.42578125" defaultRowHeight="11.25" x14ac:dyDescent="0.2"/>
  <cols>
    <col min="1" max="1" width="1.7109375" style="26" customWidth="1"/>
    <col min="2" max="2" width="63.140625" style="26" customWidth="1"/>
    <col min="3" max="4" width="17.7109375" style="26" customWidth="1"/>
    <col min="5" max="16384" width="11.42578125" style="26"/>
  </cols>
  <sheetData>
    <row r="1" spans="1:4" s="25" customFormat="1" ht="18.95" customHeight="1" x14ac:dyDescent="0.25">
      <c r="A1" s="103" t="s">
        <v>468</v>
      </c>
      <c r="B1" s="103"/>
      <c r="C1" s="103"/>
      <c r="D1" s="103"/>
    </row>
    <row r="2" spans="1:4" s="25" customFormat="1" ht="18.95" customHeight="1" x14ac:dyDescent="0.25">
      <c r="A2" s="103" t="s">
        <v>464</v>
      </c>
      <c r="B2" s="103"/>
      <c r="C2" s="103"/>
      <c r="D2" s="103"/>
    </row>
    <row r="3" spans="1:4" s="25" customFormat="1" ht="18.95" customHeight="1" x14ac:dyDescent="0.25">
      <c r="A3" s="103" t="s">
        <v>469</v>
      </c>
      <c r="B3" s="103"/>
      <c r="C3" s="103"/>
      <c r="D3" s="103"/>
    </row>
    <row r="4" spans="1:4" s="27" customFormat="1" ht="18.95" customHeight="1" x14ac:dyDescent="0.2">
      <c r="A4" s="104" t="s">
        <v>463</v>
      </c>
      <c r="B4" s="104"/>
      <c r="C4" s="104"/>
      <c r="D4" s="104"/>
    </row>
    <row r="5" spans="1:4" x14ac:dyDescent="0.2">
      <c r="A5" s="28"/>
      <c r="B5" s="29"/>
      <c r="C5" s="29"/>
      <c r="D5" s="29"/>
    </row>
    <row r="6" spans="1:4" x14ac:dyDescent="0.2">
      <c r="A6" s="30" t="s">
        <v>67</v>
      </c>
      <c r="B6" s="30"/>
      <c r="C6" s="31"/>
      <c r="D6" s="32">
        <v>253455467.24000001</v>
      </c>
    </row>
    <row r="7" spans="1:4" x14ac:dyDescent="0.2">
      <c r="B7" s="33"/>
      <c r="C7" s="34"/>
      <c r="D7" s="35"/>
    </row>
    <row r="8" spans="1:4" x14ac:dyDescent="0.2">
      <c r="A8" s="36" t="s">
        <v>66</v>
      </c>
      <c r="B8" s="37"/>
      <c r="C8" s="38"/>
      <c r="D8" s="39">
        <f>SUM(C9:C13)</f>
        <v>0</v>
      </c>
    </row>
    <row r="9" spans="1:4" x14ac:dyDescent="0.2">
      <c r="A9" s="40"/>
      <c r="B9" s="41" t="s">
        <v>65</v>
      </c>
      <c r="C9" s="42">
        <v>0</v>
      </c>
      <c r="D9" s="43"/>
    </row>
    <row r="10" spans="1:4" x14ac:dyDescent="0.2">
      <c r="A10" s="40"/>
      <c r="B10" s="41" t="s">
        <v>64</v>
      </c>
      <c r="C10" s="42">
        <v>0</v>
      </c>
      <c r="D10" s="44"/>
    </row>
    <row r="11" spans="1:4" x14ac:dyDescent="0.2">
      <c r="A11" s="40"/>
      <c r="B11" s="41" t="s">
        <v>63</v>
      </c>
      <c r="C11" s="42">
        <v>0</v>
      </c>
      <c r="D11" s="44"/>
    </row>
    <row r="12" spans="1:4" x14ac:dyDescent="0.2">
      <c r="A12" s="40"/>
      <c r="B12" s="41" t="s">
        <v>62</v>
      </c>
      <c r="C12" s="42">
        <v>0</v>
      </c>
      <c r="D12" s="44"/>
    </row>
    <row r="13" spans="1:4" x14ac:dyDescent="0.2">
      <c r="A13" s="45" t="s">
        <v>61</v>
      </c>
      <c r="B13" s="41"/>
      <c r="C13" s="42">
        <v>0</v>
      </c>
      <c r="D13" s="44"/>
    </row>
    <row r="14" spans="1:4" x14ac:dyDescent="0.2">
      <c r="B14" s="46"/>
      <c r="C14" s="47"/>
      <c r="D14" s="48"/>
    </row>
    <row r="15" spans="1:4" x14ac:dyDescent="0.2">
      <c r="A15" s="36" t="s">
        <v>60</v>
      </c>
      <c r="B15" s="37"/>
      <c r="C15" s="38"/>
      <c r="D15" s="39">
        <f>SUM(C16:C19)</f>
        <v>59038085.340000004</v>
      </c>
    </row>
    <row r="16" spans="1:4" x14ac:dyDescent="0.2">
      <c r="A16" s="40"/>
      <c r="B16" s="41" t="s">
        <v>59</v>
      </c>
      <c r="C16" s="42">
        <v>0</v>
      </c>
      <c r="D16" s="43"/>
    </row>
    <row r="17" spans="1:4" x14ac:dyDescent="0.2">
      <c r="A17" s="40"/>
      <c r="B17" s="41" t="s">
        <v>58</v>
      </c>
      <c r="C17" s="42">
        <v>0</v>
      </c>
      <c r="D17" s="44"/>
    </row>
    <row r="18" spans="1:4" x14ac:dyDescent="0.2">
      <c r="A18" s="40"/>
      <c r="B18" s="41" t="s">
        <v>57</v>
      </c>
      <c r="C18" s="42">
        <v>59038085.340000004</v>
      </c>
      <c r="D18" s="44"/>
    </row>
    <row r="19" spans="1:4" x14ac:dyDescent="0.2">
      <c r="A19" s="45" t="s">
        <v>56</v>
      </c>
      <c r="B19" s="49"/>
      <c r="C19" s="50">
        <v>0</v>
      </c>
      <c r="D19" s="44"/>
    </row>
    <row r="20" spans="1:4" x14ac:dyDescent="0.2">
      <c r="B20" s="51"/>
      <c r="C20" s="52"/>
      <c r="D20" s="48"/>
    </row>
    <row r="21" spans="1:4" x14ac:dyDescent="0.2">
      <c r="A21" s="30" t="s">
        <v>55</v>
      </c>
      <c r="B21" s="30"/>
      <c r="C21" s="53"/>
      <c r="D21" s="32">
        <f>+D6+D8-D15</f>
        <v>194417381.90000001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&amp;C&amp;9&amp;A&amp;R&amp;9&amp;P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7"/>
  <sheetViews>
    <sheetView showGridLines="0" zoomScale="110" zoomScaleNormal="110" workbookViewId="0">
      <selection activeCell="F36" sqref="F36"/>
    </sheetView>
  </sheetViews>
  <sheetFormatPr baseColWidth="10" defaultColWidth="11.42578125" defaultRowHeight="11.25" x14ac:dyDescent="0.2"/>
  <cols>
    <col min="1" max="1" width="1.7109375" style="26" customWidth="1"/>
    <col min="2" max="2" width="62.140625" style="26" customWidth="1"/>
    <col min="3" max="3" width="17.7109375" style="26" customWidth="1"/>
    <col min="4" max="4" width="17.7109375" style="72" customWidth="1"/>
    <col min="5" max="16384" width="11.42578125" style="26"/>
  </cols>
  <sheetData>
    <row r="1" spans="1:5" s="54" customFormat="1" ht="18.95" customHeight="1" x14ac:dyDescent="0.25">
      <c r="A1" s="105" t="s">
        <v>468</v>
      </c>
      <c r="B1" s="105"/>
      <c r="C1" s="105"/>
      <c r="D1" s="105"/>
    </row>
    <row r="2" spans="1:5" s="54" customFormat="1" ht="18.95" customHeight="1" x14ac:dyDescent="0.25">
      <c r="A2" s="105" t="s">
        <v>465</v>
      </c>
      <c r="B2" s="105"/>
      <c r="C2" s="105"/>
      <c r="D2" s="105"/>
    </row>
    <row r="3" spans="1:5" s="54" customFormat="1" ht="18.95" customHeight="1" x14ac:dyDescent="0.25">
      <c r="A3" s="105" t="s">
        <v>469</v>
      </c>
      <c r="B3" s="105"/>
      <c r="C3" s="105"/>
      <c r="D3" s="105"/>
    </row>
    <row r="4" spans="1:5" x14ac:dyDescent="0.2">
      <c r="A4" s="106"/>
      <c r="B4" s="106"/>
      <c r="C4" s="106"/>
      <c r="D4" s="106"/>
    </row>
    <row r="5" spans="1:5" ht="15" x14ac:dyDescent="0.25">
      <c r="A5" s="55" t="s">
        <v>87</v>
      </c>
      <c r="B5" s="56"/>
      <c r="C5" s="57"/>
      <c r="D5" s="58">
        <v>223606230.56999999</v>
      </c>
      <c r="E5"/>
    </row>
    <row r="6" spans="1:5" x14ac:dyDescent="0.2">
      <c r="A6" s="59"/>
      <c r="B6" s="33"/>
      <c r="C6" s="60"/>
      <c r="D6" s="61"/>
    </row>
    <row r="7" spans="1:5" x14ac:dyDescent="0.2">
      <c r="A7" s="36" t="s">
        <v>86</v>
      </c>
      <c r="B7" s="62"/>
      <c r="C7" s="57"/>
      <c r="D7" s="63">
        <f>SUM(C8:C25)</f>
        <v>71743115.719999999</v>
      </c>
    </row>
    <row r="8" spans="1:5" x14ac:dyDescent="0.2">
      <c r="A8" s="40"/>
      <c r="B8" s="64" t="s">
        <v>85</v>
      </c>
      <c r="C8" s="42">
        <v>1506496.94</v>
      </c>
      <c r="D8" s="65"/>
    </row>
    <row r="9" spans="1:5" x14ac:dyDescent="0.2">
      <c r="A9" s="40"/>
      <c r="B9" s="64" t="s">
        <v>84</v>
      </c>
      <c r="C9" s="42">
        <v>378193.8</v>
      </c>
      <c r="D9" s="66"/>
    </row>
    <row r="10" spans="1:5" x14ac:dyDescent="0.2">
      <c r="A10" s="40"/>
      <c r="B10" s="64" t="s">
        <v>83</v>
      </c>
      <c r="C10" s="42">
        <v>0</v>
      </c>
      <c r="D10" s="66"/>
    </row>
    <row r="11" spans="1:5" x14ac:dyDescent="0.2">
      <c r="A11" s="40"/>
      <c r="B11" s="64" t="s">
        <v>82</v>
      </c>
      <c r="C11" s="42">
        <v>5408619.7199999997</v>
      </c>
      <c r="D11" s="66"/>
    </row>
    <row r="12" spans="1:5" x14ac:dyDescent="0.2">
      <c r="A12" s="40"/>
      <c r="B12" s="64" t="s">
        <v>81</v>
      </c>
      <c r="C12" s="42">
        <v>0</v>
      </c>
      <c r="D12" s="66"/>
    </row>
    <row r="13" spans="1:5" x14ac:dyDescent="0.2">
      <c r="A13" s="40"/>
      <c r="B13" s="64" t="s">
        <v>80</v>
      </c>
      <c r="C13" s="42">
        <v>3566888.7</v>
      </c>
      <c r="D13" s="66"/>
    </row>
    <row r="14" spans="1:5" x14ac:dyDescent="0.2">
      <c r="A14" s="40"/>
      <c r="B14" s="64" t="s">
        <v>79</v>
      </c>
      <c r="C14" s="42">
        <v>0</v>
      </c>
      <c r="D14" s="66"/>
    </row>
    <row r="15" spans="1:5" x14ac:dyDescent="0.2">
      <c r="A15" s="40"/>
      <c r="B15" s="64" t="s">
        <v>78</v>
      </c>
      <c r="C15" s="42">
        <v>22387602.210000001</v>
      </c>
      <c r="D15" s="66"/>
    </row>
    <row r="16" spans="1:5" x14ac:dyDescent="0.2">
      <c r="A16" s="40"/>
      <c r="B16" s="64" t="s">
        <v>77</v>
      </c>
      <c r="C16" s="42">
        <v>578943.72</v>
      </c>
      <c r="D16" s="66"/>
    </row>
    <row r="17" spans="1:4" x14ac:dyDescent="0.2">
      <c r="A17" s="40"/>
      <c r="B17" s="64" t="s">
        <v>76</v>
      </c>
      <c r="C17" s="42">
        <v>10078287.93</v>
      </c>
      <c r="D17" s="66"/>
    </row>
    <row r="18" spans="1:4" x14ac:dyDescent="0.2">
      <c r="A18" s="40"/>
      <c r="B18" s="64" t="s">
        <v>75</v>
      </c>
      <c r="C18" s="42">
        <v>0</v>
      </c>
      <c r="D18" s="66"/>
    </row>
    <row r="19" spans="1:4" x14ac:dyDescent="0.2">
      <c r="A19" s="40"/>
      <c r="B19" s="64" t="s">
        <v>74</v>
      </c>
      <c r="C19" s="42">
        <v>0</v>
      </c>
      <c r="D19" s="66"/>
    </row>
    <row r="20" spans="1:4" x14ac:dyDescent="0.2">
      <c r="A20" s="40"/>
      <c r="B20" s="64" t="s">
        <v>73</v>
      </c>
      <c r="C20" s="42">
        <v>0</v>
      </c>
      <c r="D20" s="66"/>
    </row>
    <row r="21" spans="1:4" x14ac:dyDescent="0.2">
      <c r="A21" s="40"/>
      <c r="B21" s="64" t="s">
        <v>72</v>
      </c>
      <c r="C21" s="42">
        <v>0</v>
      </c>
      <c r="D21" s="66"/>
    </row>
    <row r="22" spans="1:4" x14ac:dyDescent="0.2">
      <c r="A22" s="40"/>
      <c r="B22" s="64" t="s">
        <v>71</v>
      </c>
      <c r="C22" s="42">
        <v>10003461.460000001</v>
      </c>
      <c r="D22" s="66"/>
    </row>
    <row r="23" spans="1:4" x14ac:dyDescent="0.2">
      <c r="A23" s="40"/>
      <c r="B23" s="64" t="s">
        <v>70</v>
      </c>
      <c r="C23" s="42">
        <v>0</v>
      </c>
      <c r="D23" s="66"/>
    </row>
    <row r="24" spans="1:4" x14ac:dyDescent="0.2">
      <c r="A24" s="40"/>
      <c r="B24" s="67" t="s">
        <v>528</v>
      </c>
      <c r="C24" s="42">
        <v>3335804.78</v>
      </c>
      <c r="D24" s="66"/>
    </row>
    <row r="25" spans="1:4" x14ac:dyDescent="0.2">
      <c r="A25" s="40"/>
      <c r="B25" s="67" t="s">
        <v>529</v>
      </c>
      <c r="C25" s="42">
        <v>14498816.460000001</v>
      </c>
      <c r="D25" s="66"/>
    </row>
    <row r="26" spans="1:4" x14ac:dyDescent="0.2">
      <c r="A26" s="59"/>
      <c r="B26" s="68"/>
      <c r="C26" s="69"/>
      <c r="D26" s="70"/>
    </row>
    <row r="27" spans="1:4" x14ac:dyDescent="0.2">
      <c r="A27" s="36" t="s">
        <v>69</v>
      </c>
      <c r="B27" s="62"/>
      <c r="C27" s="71"/>
      <c r="D27" s="63">
        <f>SUM(C28:C35)</f>
        <v>52796772.620000005</v>
      </c>
    </row>
    <row r="28" spans="1:4" ht="15" x14ac:dyDescent="0.25">
      <c r="A28" s="40"/>
      <c r="B28" s="64" t="s">
        <v>54</v>
      </c>
      <c r="C28" s="42">
        <v>23588638.780000001</v>
      </c>
      <c r="D28"/>
    </row>
    <row r="29" spans="1:4" x14ac:dyDescent="0.2">
      <c r="A29" s="40"/>
      <c r="B29" s="64" t="s">
        <v>52</v>
      </c>
      <c r="C29" s="42">
        <v>0</v>
      </c>
      <c r="D29" s="66"/>
    </row>
    <row r="30" spans="1:4" x14ac:dyDescent="0.2">
      <c r="A30" s="40"/>
      <c r="B30" s="64" t="s">
        <v>51</v>
      </c>
      <c r="C30" s="42">
        <v>0</v>
      </c>
      <c r="D30" s="66"/>
    </row>
    <row r="31" spans="1:4" x14ac:dyDescent="0.2">
      <c r="A31" s="40"/>
      <c r="B31" s="64" t="s">
        <v>50</v>
      </c>
      <c r="C31" s="42">
        <v>0</v>
      </c>
      <c r="D31" s="66"/>
    </row>
    <row r="32" spans="1:4" x14ac:dyDescent="0.2">
      <c r="A32" s="40"/>
      <c r="B32" s="64" t="s">
        <v>49</v>
      </c>
      <c r="C32" s="42">
        <v>0</v>
      </c>
      <c r="D32" s="66"/>
    </row>
    <row r="33" spans="1:4" ht="15" x14ac:dyDescent="0.25">
      <c r="A33" s="40"/>
      <c r="B33" s="64" t="s">
        <v>48</v>
      </c>
      <c r="C33" s="42">
        <v>117.13</v>
      </c>
      <c r="D33"/>
    </row>
    <row r="34" spans="1:4" x14ac:dyDescent="0.2">
      <c r="A34" s="40"/>
      <c r="B34" s="67" t="s">
        <v>531</v>
      </c>
      <c r="C34" s="42">
        <v>8723955.6500000004</v>
      </c>
      <c r="D34" s="95"/>
    </row>
    <row r="35" spans="1:4" x14ac:dyDescent="0.2">
      <c r="A35" s="40"/>
      <c r="B35" s="67" t="s">
        <v>530</v>
      </c>
      <c r="C35" s="50">
        <v>20484061.059999999</v>
      </c>
      <c r="D35" s="26"/>
    </row>
    <row r="36" spans="1:4" x14ac:dyDescent="0.2">
      <c r="A36" s="59"/>
      <c r="B36" s="68"/>
      <c r="C36" s="69"/>
      <c r="D36" s="70"/>
    </row>
    <row r="37" spans="1:4" x14ac:dyDescent="0.2">
      <c r="A37" s="56" t="s">
        <v>68</v>
      </c>
      <c r="B37" s="56"/>
      <c r="C37" s="57"/>
      <c r="D37" s="58">
        <f>+D5-D7+D27</f>
        <v>204659887.47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&amp;C&amp;9&amp;A&amp;R&amp;9&amp;P de &amp;N</oddFooter>
  </headerFooter>
  <ignoredErrors>
    <ignoredError sqref="B3:D3 B2:D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EA!Títulos_a_imprimir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Veronica Montoya Cruz</cp:lastModifiedBy>
  <cp:lastPrinted>2022-11-08T15:32:19Z</cp:lastPrinted>
  <dcterms:created xsi:type="dcterms:W3CDTF">2012-12-11T20:36:24Z</dcterms:created>
  <dcterms:modified xsi:type="dcterms:W3CDTF">2022-11-08T15:41:32Z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