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 M A P A S\2022 para trab 4to trim y anual 2022 y 2023\titulo V ejercicio 2022\4to trim 2022\Informacion financiera\ESTADOS E INFORMES CONTABLES\"/>
    </mc:Choice>
  </mc:AlternateContent>
  <bookViews>
    <workbookView xWindow="-120" yWindow="-120" windowWidth="29040" windowHeight="1572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<sst xmlns="http://schemas.openxmlformats.org/spreadsheetml/2006/main" count="27" uniqueCount="27">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</sst>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wrapText="1"/>
      <protection locked="0"/>
    </xf>
    <xf numFmtId="0" fontId="0" fillId="0" borderId="0" xfId="0"/>
    <xf numFmtId="0" fontId="2" fillId="0" borderId="0" xfId="8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15">
    <cellStyle name="Euro" xfId="1"/>
    <cellStyle name="Millares 2" xfId="2"/>
    <cellStyle name="Millares 2 10" xfId="52"/>
    <cellStyle name="Millares 2 11" xfId="43"/>
    <cellStyle name="Millares 2 12" xfId="34"/>
    <cellStyle name="Millares 2 13" xfId="25"/>
    <cellStyle name="Millares 2 14" xfId="16"/>
    <cellStyle name="Millares 2 2" xfId="3"/>
    <cellStyle name="Millares 2 2 10" xfId="35"/>
    <cellStyle name="Millares 2 2 11" xfId="26"/>
    <cellStyle name="Millares 2 2 12" xfId="17"/>
    <cellStyle name="Millares 2 2 2" xfId="107"/>
    <cellStyle name="Millares 2 2 3" xfId="98"/>
    <cellStyle name="Millares 2 2 4" xfId="89"/>
    <cellStyle name="Millares 2 2 5" xfId="80"/>
    <cellStyle name="Millares 2 2 6" xfId="71"/>
    <cellStyle name="Millares 2 2 7" xfId="62"/>
    <cellStyle name="Millares 2 2 8" xfId="53"/>
    <cellStyle name="Millares 2 2 9" xfId="44"/>
    <cellStyle name="Millares 2 3" xfId="4"/>
    <cellStyle name="Millares 2 3 10" xfId="36"/>
    <cellStyle name="Millares 2 3 11" xfId="27"/>
    <cellStyle name="Millares 2 3 12" xfId="18"/>
    <cellStyle name="Millares 2 3 2" xfId="108"/>
    <cellStyle name="Millares 2 3 3" xfId="99"/>
    <cellStyle name="Millares 2 3 4" xfId="90"/>
    <cellStyle name="Millares 2 3 5" xfId="81"/>
    <cellStyle name="Millares 2 3 6" xfId="72"/>
    <cellStyle name="Millares 2 3 7" xfId="63"/>
    <cellStyle name="Millares 2 3 8" xfId="54"/>
    <cellStyle name="Millares 2 3 9" xfId="45"/>
    <cellStyle name="Millares 2 4" xfId="106"/>
    <cellStyle name="Millares 2 5" xfId="97"/>
    <cellStyle name="Millares 2 6" xfId="88"/>
    <cellStyle name="Millares 2 7" xfId="79"/>
    <cellStyle name="Millares 2 8" xfId="70"/>
    <cellStyle name="Millares 2 9" xfId="61"/>
    <cellStyle name="Millares 3" xfId="5"/>
    <cellStyle name="Millares 3 10" xfId="37"/>
    <cellStyle name="Millares 3 11" xfId="28"/>
    <cellStyle name="Millares 3 12" xfId="19"/>
    <cellStyle name="Millares 3 2" xfId="109"/>
    <cellStyle name="Millares 3 3" xfId="100"/>
    <cellStyle name="Millares 3 4" xfId="91"/>
    <cellStyle name="Millares 3 5" xfId="82"/>
    <cellStyle name="Millares 3 6" xfId="73"/>
    <cellStyle name="Millares 3 7" xfId="64"/>
    <cellStyle name="Millares 3 8" xfId="55"/>
    <cellStyle name="Millares 3 9" xfId="46"/>
    <cellStyle name="Moneda 2" xfId="6"/>
    <cellStyle name="Moneda 2 10" xfId="38"/>
    <cellStyle name="Moneda 2 11" xfId="29"/>
    <cellStyle name="Moneda 2 12" xfId="20"/>
    <cellStyle name="Moneda 2 2" xfId="110"/>
    <cellStyle name="Moneda 2 3" xfId="101"/>
    <cellStyle name="Moneda 2 4" xfId="92"/>
    <cellStyle name="Moneda 2 5" xfId="83"/>
    <cellStyle name="Moneda 2 6" xfId="74"/>
    <cellStyle name="Moneda 2 7" xfId="65"/>
    <cellStyle name="Moneda 2 8" xfId="56"/>
    <cellStyle name="Moneda 2 9" xfId="47"/>
    <cellStyle name="Normal" xfId="0" builtinId="0"/>
    <cellStyle name="Normal 2" xfId="7"/>
    <cellStyle name="Normal 2 10" xfId="48"/>
    <cellStyle name="Normal 2 11" xfId="39"/>
    <cellStyle name="Normal 2 12" xfId="30"/>
    <cellStyle name="Normal 2 13" xfId="21"/>
    <cellStyle name="Normal 2 2" xfId="8"/>
    <cellStyle name="Normal 2 3" xfId="111"/>
    <cellStyle name="Normal 2 4" xfId="102"/>
    <cellStyle name="Normal 2 5" xfId="93"/>
    <cellStyle name="Normal 2 6" xfId="84"/>
    <cellStyle name="Normal 2 7" xfId="75"/>
    <cellStyle name="Normal 2 8" xfId="66"/>
    <cellStyle name="Normal 2 9" xfId="57"/>
    <cellStyle name="Normal 3" xfId="9"/>
    <cellStyle name="Normal 3 10" xfId="40"/>
    <cellStyle name="Normal 3 11" xfId="31"/>
    <cellStyle name="Normal 3 12" xfId="22"/>
    <cellStyle name="Normal 3 2" xfId="112"/>
    <cellStyle name="Normal 3 3" xfId="103"/>
    <cellStyle name="Normal 3 4" xfId="94"/>
    <cellStyle name="Normal 3 5" xfId="85"/>
    <cellStyle name="Normal 3 6" xfId="76"/>
    <cellStyle name="Normal 3 7" xfId="67"/>
    <cellStyle name="Normal 3 8" xfId="58"/>
    <cellStyle name="Normal 3 9" xfId="49"/>
    <cellStyle name="Normal 4" xfId="10"/>
    <cellStyle name="Normal 4 2" xfId="11"/>
    <cellStyle name="Normal 5" xfId="12"/>
    <cellStyle name="Normal 5 2" xfId="13"/>
    <cellStyle name="Normal 6" xfId="14"/>
    <cellStyle name="Normal 6 10" xfId="50"/>
    <cellStyle name="Normal 6 11" xfId="41"/>
    <cellStyle name="Normal 6 12" xfId="32"/>
    <cellStyle name="Normal 6 13" xfId="23"/>
    <cellStyle name="Normal 6 2" xfId="15"/>
    <cellStyle name="Normal 6 2 10" xfId="42"/>
    <cellStyle name="Normal 6 2 11" xfId="33"/>
    <cellStyle name="Normal 6 2 12" xfId="24"/>
    <cellStyle name="Normal 6 2 2" xfId="114"/>
    <cellStyle name="Normal 6 2 3" xfId="105"/>
    <cellStyle name="Normal 6 2 4" xfId="96"/>
    <cellStyle name="Normal 6 2 5" xfId="87"/>
    <cellStyle name="Normal 6 2 6" xfId="78"/>
    <cellStyle name="Normal 6 2 7" xfId="69"/>
    <cellStyle name="Normal 6 2 8" xfId="60"/>
    <cellStyle name="Normal 6 2 9" xfId="51"/>
    <cellStyle name="Normal 6 3" xfId="113"/>
    <cellStyle name="Normal 6 4" xfId="104"/>
    <cellStyle name="Normal 6 5" xfId="95"/>
    <cellStyle name="Normal 6 6" xfId="86"/>
    <cellStyle name="Normal 6 7" xfId="77"/>
    <cellStyle name="Normal 6 8" xfId="68"/>
    <cellStyle name="Normal 6 9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28575</xdr:rowOff>
    </xdr:from>
    <xdr:to>
      <xdr:col>0</xdr:col>
      <xdr:colOff>895350</xdr:colOff>
      <xdr:row>0</xdr:row>
      <xdr:rowOff>457200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3F75418D-44EB-4CF2-B0E9-4E7C7702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8575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25" sqref="D25:E2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7">
        <f>B4+B12</f>
        <v>617562926.98999989</v>
      </c>
      <c r="C3" s="7">
        <f t="shared" ref="C3:F3" si="0">C4+C12</f>
        <v>1536454054.01</v>
      </c>
      <c r="D3" s="7">
        <f t="shared" si="0"/>
        <v>1504915429.1500001</v>
      </c>
      <c r="E3" s="7">
        <f t="shared" si="0"/>
        <v>649101551.8499999</v>
      </c>
      <c r="F3" s="7">
        <f t="shared" si="0"/>
        <v>31538624.860000029</v>
      </c>
    </row>
    <row r="4" spans="1:6" x14ac:dyDescent="0.2">
      <c r="A4" s="5" t="s">
        <v>4</v>
      </c>
      <c r="B4" s="7">
        <f>SUM(B5:B11)</f>
        <v>224778760.86000001</v>
      </c>
      <c r="C4" s="7">
        <f>SUM(C5:C11)</f>
        <v>1421606840.1800001</v>
      </c>
      <c r="D4" s="7">
        <f>SUM(D5:D11)</f>
        <v>1395027197.6700001</v>
      </c>
      <c r="E4" s="7">
        <f>SUM(E5:E11)</f>
        <v>251358403.36999997</v>
      </c>
      <c r="F4" s="7">
        <f>SUM(F5:F11)</f>
        <v>26579642.50999999</v>
      </c>
    </row>
    <row r="5" spans="1:6" x14ac:dyDescent="0.2">
      <c r="A5" s="6" t="s">
        <v>5</v>
      </c>
      <c r="B5" s="8">
        <v>203442481.06999999</v>
      </c>
      <c r="C5" s="8">
        <v>981271622.88999999</v>
      </c>
      <c r="D5" s="8">
        <v>959906896.70000005</v>
      </c>
      <c r="E5" s="8">
        <f>B5+C5-D5</f>
        <v>224807207.25999999</v>
      </c>
      <c r="F5" s="8">
        <f t="shared" ref="F5:F11" si="1">E5-B5</f>
        <v>21364726.189999998</v>
      </c>
    </row>
    <row r="6" spans="1:6" x14ac:dyDescent="0.2">
      <c r="A6" s="6" t="s">
        <v>6</v>
      </c>
      <c r="B6" s="8">
        <v>8117029.8600000003</v>
      </c>
      <c r="C6" s="8">
        <v>393388284.81</v>
      </c>
      <c r="D6" s="8">
        <v>393400516.35000002</v>
      </c>
      <c r="E6" s="8">
        <f t="shared" ref="E6:E11" si="2">B6+C6-D6</f>
        <v>8104798.3199999928</v>
      </c>
      <c r="F6" s="8">
        <f t="shared" si="1"/>
        <v>-12231.540000007488</v>
      </c>
    </row>
    <row r="7" spans="1:6" x14ac:dyDescent="0.2">
      <c r="A7" s="6" t="s">
        <v>7</v>
      </c>
      <c r="B7" s="8">
        <v>5105342.3499999996</v>
      </c>
      <c r="C7" s="8">
        <v>19335882.329999998</v>
      </c>
      <c r="D7" s="8">
        <v>15713233.300000001</v>
      </c>
      <c r="E7" s="8">
        <f t="shared" si="2"/>
        <v>8727991.379999999</v>
      </c>
      <c r="F7" s="8">
        <f t="shared" si="1"/>
        <v>3622649.0299999993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8113907.5800000001</v>
      </c>
      <c r="C9" s="8">
        <v>27611050.149999999</v>
      </c>
      <c r="D9" s="8">
        <v>26006551.32</v>
      </c>
      <c r="E9" s="8">
        <f t="shared" si="2"/>
        <v>9718406.4099999964</v>
      </c>
      <c r="F9" s="8">
        <f t="shared" si="1"/>
        <v>1604498.8299999963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392784166.12999988</v>
      </c>
      <c r="C12" s="7">
        <f>SUM(C13:C21)</f>
        <v>114847213.83</v>
      </c>
      <c r="D12" s="7">
        <f>SUM(D13:D21)</f>
        <v>109888231.47999999</v>
      </c>
      <c r="E12" s="7">
        <f>SUM(E13:E21)</f>
        <v>397743148.47999996</v>
      </c>
      <c r="F12" s="7">
        <f>SUM(F13:F21)</f>
        <v>4958982.3500000387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19461714.469999999</v>
      </c>
      <c r="C14" s="9">
        <v>12935245.609999999</v>
      </c>
      <c r="D14" s="9">
        <v>22361589.739999998</v>
      </c>
      <c r="E14" s="9">
        <f t="shared" ref="E14:E21" si="4">B14+C14-D14</f>
        <v>10035370.34</v>
      </c>
      <c r="F14" s="9">
        <f t="shared" si="3"/>
        <v>-9426344.129999999</v>
      </c>
    </row>
    <row r="15" spans="1:6" x14ac:dyDescent="0.2">
      <c r="A15" s="6" t="s">
        <v>13</v>
      </c>
      <c r="B15" s="9">
        <v>445801228.56</v>
      </c>
      <c r="C15" s="9">
        <v>92555653.420000002</v>
      </c>
      <c r="D15" s="9">
        <v>49671812.390000001</v>
      </c>
      <c r="E15" s="9">
        <f t="shared" si="4"/>
        <v>488685069.59000003</v>
      </c>
      <c r="F15" s="9">
        <f t="shared" si="3"/>
        <v>42883841.030000031</v>
      </c>
    </row>
    <row r="16" spans="1:6" x14ac:dyDescent="0.2">
      <c r="A16" s="6" t="s">
        <v>14</v>
      </c>
      <c r="B16" s="8">
        <v>69782766.109999999</v>
      </c>
      <c r="C16" s="8">
        <v>8313293.25</v>
      </c>
      <c r="D16" s="8">
        <v>164499.91</v>
      </c>
      <c r="E16" s="8">
        <f t="shared" si="4"/>
        <v>77931559.450000003</v>
      </c>
      <c r="F16" s="8">
        <f t="shared" si="3"/>
        <v>8148793.3400000036</v>
      </c>
    </row>
    <row r="17" spans="1:6" x14ac:dyDescent="0.2">
      <c r="A17" s="6" t="s">
        <v>15</v>
      </c>
      <c r="B17" s="8">
        <v>4572536.05</v>
      </c>
      <c r="C17" s="8">
        <v>348164.86</v>
      </c>
      <c r="D17" s="8">
        <v>498841.66</v>
      </c>
      <c r="E17" s="8">
        <f t="shared" si="4"/>
        <v>4421859.25</v>
      </c>
      <c r="F17" s="8">
        <f t="shared" si="3"/>
        <v>-150676.79999999981</v>
      </c>
    </row>
    <row r="18" spans="1:6" x14ac:dyDescent="0.2">
      <c r="A18" s="6" t="s">
        <v>16</v>
      </c>
      <c r="B18" s="8">
        <v>-147285144.71000001</v>
      </c>
      <c r="C18" s="8">
        <v>581934.68999999994</v>
      </c>
      <c r="D18" s="8">
        <v>37191487.780000001</v>
      </c>
      <c r="E18" s="8">
        <f t="shared" si="4"/>
        <v>-183894697.80000001</v>
      </c>
      <c r="F18" s="8">
        <f t="shared" si="3"/>
        <v>-36609553.090000004</v>
      </c>
    </row>
    <row r="19" spans="1:6" x14ac:dyDescent="0.2">
      <c r="A19" s="6" t="s">
        <v>17</v>
      </c>
      <c r="B19" s="8">
        <v>451065.65</v>
      </c>
      <c r="C19" s="8">
        <v>112922</v>
      </c>
      <c r="D19" s="8">
        <v>0</v>
      </c>
      <c r="E19" s="8">
        <f t="shared" si="4"/>
        <v>563987.65</v>
      </c>
      <c r="F19" s="8">
        <f t="shared" si="3"/>
        <v>112922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11" t="s">
        <v>25</v>
      </c>
      <c r="B23" s="10"/>
      <c r="C23" s="10"/>
      <c r="D23" s="10"/>
      <c r="E23" s="10"/>
      <c r="F23" s="10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Principal</cp:lastModifiedBy>
  <cp:lastPrinted>2023-01-31T06:32:41Z</cp:lastPrinted>
  <dcterms:created xsi:type="dcterms:W3CDTF">2014-02-09T04:04:15Z</dcterms:created>
  <dcterms:modified xsi:type="dcterms:W3CDTF">2023-01-31T06:32:47Z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